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471A69F8-01C4-4FC0-AF2B-80F17081B307}" xr6:coauthVersionLast="47" xr6:coauthVersionMax="47" xr10:uidLastSave="{00000000-0000-0000-0000-000000000000}"/>
  <bookViews>
    <workbookView xWindow="-120" yWindow="-120" windowWidth="29040" windowHeight="15720" xr2:uid="{4AFC8E58-E324-4542-B2B7-B641CB29A878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공종별내역서!$A$1:$M$1180</definedName>
    <definedName name="_xlnm.Print_Area" localSheetId="1">공종별집계표!$A$1:$M$76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59" i="9" l="1"/>
  <c r="J59" i="9" s="1"/>
  <c r="G59" i="9"/>
  <c r="H59" i="9" s="1"/>
  <c r="F59" i="9"/>
  <c r="K59" i="9"/>
  <c r="I37" i="10"/>
  <c r="L59" i="9" l="1"/>
  <c r="T59" i="9" s="1"/>
  <c r="G57" i="9" l="1"/>
  <c r="H57" i="9" s="1"/>
  <c r="I31" i="9"/>
  <c r="J31" i="9" s="1"/>
  <c r="G31" i="9"/>
  <c r="H31" i="9" s="1"/>
  <c r="I23" i="9"/>
  <c r="J23" i="9" s="1"/>
  <c r="G23" i="9"/>
  <c r="H23" i="9" s="1"/>
  <c r="I20" i="9"/>
  <c r="J20" i="9" s="1"/>
  <c r="G20" i="9"/>
  <c r="H20" i="9" s="1"/>
  <c r="I14" i="9"/>
  <c r="J14" i="9" s="1"/>
  <c r="G14" i="9"/>
  <c r="H14" i="9" s="1"/>
  <c r="E20" i="9"/>
  <c r="G54" i="9"/>
  <c r="H54" i="9" s="1"/>
  <c r="I54" i="9"/>
  <c r="J54" i="9" s="1"/>
  <c r="E19" i="9"/>
  <c r="G19" i="9"/>
  <c r="H19" i="9" s="1"/>
  <c r="I19" i="9"/>
  <c r="J19" i="9" s="1"/>
  <c r="E57" i="9" l="1"/>
  <c r="F57" i="9" s="1"/>
  <c r="E54" i="9"/>
  <c r="F54" i="9" s="1"/>
  <c r="L54" i="9" s="1"/>
  <c r="G56" i="9"/>
  <c r="H56" i="9" s="1"/>
  <c r="I15" i="9"/>
  <c r="J15" i="9" s="1"/>
  <c r="G15" i="9"/>
  <c r="H15" i="9" s="1"/>
  <c r="G24" i="9"/>
  <c r="H24" i="9" s="1"/>
  <c r="I26" i="9"/>
  <c r="J26" i="9" s="1"/>
  <c r="G26" i="9"/>
  <c r="H26" i="9" s="1"/>
  <c r="G10" i="9"/>
  <c r="H10" i="9" s="1"/>
  <c r="G33" i="9"/>
  <c r="H33" i="9" s="1"/>
  <c r="E33" i="9"/>
  <c r="F33" i="9" s="1"/>
  <c r="G32" i="9"/>
  <c r="H32" i="9" s="1"/>
  <c r="I32" i="9"/>
  <c r="J32" i="9" s="1"/>
  <c r="G43" i="9"/>
  <c r="H43" i="9" s="1"/>
  <c r="G55" i="9"/>
  <c r="H55" i="9" s="1"/>
  <c r="I58" i="9"/>
  <c r="J58" i="9" s="1"/>
  <c r="G58" i="9"/>
  <c r="H58" i="9" s="1"/>
  <c r="I57" i="9"/>
  <c r="J57" i="9" s="1"/>
  <c r="E56" i="9"/>
  <c r="F56" i="9" s="1"/>
  <c r="I55" i="9"/>
  <c r="J55" i="9" s="1"/>
  <c r="E43" i="9"/>
  <c r="F43" i="9" s="1"/>
  <c r="I42" i="9"/>
  <c r="J42" i="9" s="1"/>
  <c r="G42" i="9"/>
  <c r="H42" i="9" s="1"/>
  <c r="E24" i="9"/>
  <c r="F24" i="9" s="1"/>
  <c r="K20" i="9"/>
  <c r="F20" i="9"/>
  <c r="L20" i="9" s="1"/>
  <c r="K19" i="9"/>
  <c r="F19" i="9"/>
  <c r="L19" i="9" s="1"/>
  <c r="G16" i="9"/>
  <c r="H16" i="9" s="1"/>
  <c r="E16" i="9"/>
  <c r="F16" i="9" s="1"/>
  <c r="K54" i="9" l="1"/>
  <c r="L57" i="9"/>
  <c r="G28" i="9"/>
  <c r="H28" i="9" s="1"/>
  <c r="G8" i="9"/>
  <c r="H8" i="9" s="1"/>
  <c r="G48" i="9"/>
  <c r="H48" i="9" s="1"/>
  <c r="I48" i="9"/>
  <c r="J48" i="9" s="1"/>
  <c r="G40" i="9"/>
  <c r="H40" i="9" s="1"/>
  <c r="I18" i="9"/>
  <c r="J18" i="9" s="1"/>
  <c r="G45" i="9"/>
  <c r="H45" i="9" s="1"/>
  <c r="G51" i="9"/>
  <c r="H51" i="9" s="1"/>
  <c r="G30" i="9"/>
  <c r="H30" i="9" s="1"/>
  <c r="G18" i="9"/>
  <c r="H18" i="9" s="1"/>
  <c r="G41" i="9"/>
  <c r="H41" i="9" s="1"/>
  <c r="E58" i="9"/>
  <c r="K57" i="9"/>
  <c r="G27" i="9"/>
  <c r="H27" i="9" s="1"/>
  <c r="G52" i="9" l="1"/>
  <c r="H52" i="9" s="1"/>
  <c r="I30" i="9"/>
  <c r="J30" i="9" s="1"/>
  <c r="I22" i="9"/>
  <c r="J22" i="9" s="1"/>
  <c r="G13" i="9"/>
  <c r="H13" i="9" s="1"/>
  <c r="G39" i="9"/>
  <c r="H39" i="9" s="1"/>
  <c r="I43" i="9"/>
  <c r="G29" i="9"/>
  <c r="H29" i="9" s="1"/>
  <c r="G25" i="9" s="1"/>
  <c r="H25" i="9" s="1"/>
  <c r="E32" i="9"/>
  <c r="E15" i="9"/>
  <c r="I16" i="9"/>
  <c r="G21" i="9"/>
  <c r="H21" i="9" s="1"/>
  <c r="E31" i="9"/>
  <c r="G7" i="9"/>
  <c r="H7" i="9" s="1"/>
  <c r="G35" i="9"/>
  <c r="H35" i="9" s="1"/>
  <c r="E23" i="9"/>
  <c r="G46" i="9"/>
  <c r="H46" i="9" s="1"/>
  <c r="G36" i="9"/>
  <c r="H36" i="9" s="1"/>
  <c r="I33" i="9"/>
  <c r="I21" i="9"/>
  <c r="J21" i="9" s="1"/>
  <c r="G50" i="9"/>
  <c r="H50" i="9" s="1"/>
  <c r="I12" i="9"/>
  <c r="J12" i="9" s="1"/>
  <c r="E14" i="9"/>
  <c r="I52" i="9"/>
  <c r="J52" i="9" s="1"/>
  <c r="I24" i="9"/>
  <c r="E55" i="9"/>
  <c r="I29" i="9"/>
  <c r="J29" i="9" s="1"/>
  <c r="E53" i="9"/>
  <c r="G9" i="9"/>
  <c r="H9" i="9" s="1"/>
  <c r="G11" i="9"/>
  <c r="H11" i="9" s="1"/>
  <c r="I40" i="9"/>
  <c r="J40" i="9" s="1"/>
  <c r="E10" i="9"/>
  <c r="I56" i="9"/>
  <c r="E42" i="9"/>
  <c r="F58" i="9"/>
  <c r="L58" i="9" s="1"/>
  <c r="T58" i="9" s="1"/>
  <c r="E34" i="10" s="1"/>
  <c r="K58" i="9"/>
  <c r="G47" i="9" l="1"/>
  <c r="H47" i="9" s="1"/>
  <c r="I17" i="9"/>
  <c r="J17" i="9" s="1"/>
  <c r="G12" i="9"/>
  <c r="H12" i="9" s="1"/>
  <c r="G6" i="9" s="1"/>
  <c r="H6" i="9" s="1"/>
  <c r="F53" i="9"/>
  <c r="F32" i="9"/>
  <c r="L32" i="9" s="1"/>
  <c r="K32" i="9"/>
  <c r="F10" i="9"/>
  <c r="F55" i="9"/>
  <c r="L55" i="9" s="1"/>
  <c r="K55" i="9"/>
  <c r="F31" i="9"/>
  <c r="L31" i="9" s="1"/>
  <c r="K31" i="9"/>
  <c r="J24" i="9"/>
  <c r="L24" i="9" s="1"/>
  <c r="T24" i="9" s="1"/>
  <c r="K24" i="9"/>
  <c r="J16" i="9"/>
  <c r="L16" i="9" s="1"/>
  <c r="T16" i="9" s="1"/>
  <c r="K16" i="9"/>
  <c r="F15" i="9"/>
  <c r="L15" i="9" s="1"/>
  <c r="K15" i="9"/>
  <c r="J43" i="9"/>
  <c r="L43" i="9" s="1"/>
  <c r="T43" i="9" s="1"/>
  <c r="K43" i="9"/>
  <c r="F42" i="9"/>
  <c r="L42" i="9" s="1"/>
  <c r="K42" i="9"/>
  <c r="F14" i="9"/>
  <c r="L14" i="9" s="1"/>
  <c r="K14" i="9"/>
  <c r="F23" i="9"/>
  <c r="L23" i="9" s="1"/>
  <c r="K23" i="9"/>
  <c r="J56" i="9"/>
  <c r="L56" i="9" s="1"/>
  <c r="T56" i="9" s="1"/>
  <c r="K56" i="9"/>
  <c r="E41" i="9"/>
  <c r="J33" i="9"/>
  <c r="L33" i="9" s="1"/>
  <c r="T33" i="9" s="1"/>
  <c r="K33" i="9"/>
  <c r="I27" i="9"/>
  <c r="J27" i="9" s="1"/>
  <c r="I51" i="9"/>
  <c r="J51" i="9" s="1"/>
  <c r="G37" i="9"/>
  <c r="H37" i="9" s="1"/>
  <c r="G34" i="9" s="1"/>
  <c r="H34" i="9" s="1"/>
  <c r="F41" i="9" l="1"/>
  <c r="E30" i="10"/>
  <c r="E26" i="9"/>
  <c r="I50" i="9"/>
  <c r="J50" i="9" s="1"/>
  <c r="I39" i="9"/>
  <c r="J39" i="9" s="1"/>
  <c r="F26" i="9" l="1"/>
  <c r="K26" i="9"/>
  <c r="I53" i="9"/>
  <c r="J53" i="9" s="1"/>
  <c r="E22" i="9"/>
  <c r="I28" i="9"/>
  <c r="J28" i="9" s="1"/>
  <c r="I25" i="9" s="1"/>
  <c r="J25" i="9" s="1"/>
  <c r="E51" i="9"/>
  <c r="I41" i="9"/>
  <c r="I13" i="9" l="1"/>
  <c r="J13" i="9" s="1"/>
  <c r="G53" i="9"/>
  <c r="K53" i="9" s="1"/>
  <c r="G22" i="9"/>
  <c r="H22" i="9" s="1"/>
  <c r="G17" i="9" s="1"/>
  <c r="H17" i="9" s="1"/>
  <c r="E18" i="9"/>
  <c r="J41" i="9"/>
  <c r="L41" i="9" s="1"/>
  <c r="K41" i="9"/>
  <c r="H53" i="9"/>
  <c r="E48" i="9"/>
  <c r="F51" i="9"/>
  <c r="L51" i="9" s="1"/>
  <c r="K51" i="9"/>
  <c r="F22" i="9"/>
  <c r="I7" i="9"/>
  <c r="J7" i="9" s="1"/>
  <c r="I45" i="9"/>
  <c r="J45" i="9" s="1"/>
  <c r="I35" i="9"/>
  <c r="J35" i="9" s="1"/>
  <c r="L26" i="9"/>
  <c r="E8" i="9"/>
  <c r="I10" i="9"/>
  <c r="I11" i="9"/>
  <c r="J11" i="9" s="1"/>
  <c r="L22" i="9" l="1"/>
  <c r="J10" i="9"/>
  <c r="L10" i="9" s="1"/>
  <c r="K10" i="9"/>
  <c r="F18" i="9"/>
  <c r="K18" i="9"/>
  <c r="E7" i="9"/>
  <c r="F8" i="9"/>
  <c r="E45" i="9"/>
  <c r="G44" i="9"/>
  <c r="H44" i="9" s="1"/>
  <c r="G5" i="9" s="1"/>
  <c r="H5" i="9" s="1"/>
  <c r="L53" i="9"/>
  <c r="E28" i="9"/>
  <c r="F48" i="9"/>
  <c r="L48" i="9" s="1"/>
  <c r="K48" i="9"/>
  <c r="K22" i="9"/>
  <c r="E47" i="9"/>
  <c r="E35" i="9"/>
  <c r="E37" i="9"/>
  <c r="E40" i="9" l="1"/>
  <c r="K7" i="9"/>
  <c r="F7" i="9"/>
  <c r="E46" i="9"/>
  <c r="F47" i="9"/>
  <c r="E29" i="9"/>
  <c r="K28" i="9"/>
  <c r="F28" i="9"/>
  <c r="L28" i="9" s="1"/>
  <c r="F37" i="9"/>
  <c r="L18" i="9"/>
  <c r="E21" i="9"/>
  <c r="E30" i="9"/>
  <c r="E13" i="9"/>
  <c r="H76" i="9"/>
  <c r="E8" i="10"/>
  <c r="F45" i="9"/>
  <c r="K45" i="9"/>
  <c r="F35" i="9"/>
  <c r="K35" i="9"/>
  <c r="E36" i="9"/>
  <c r="F40" i="9" l="1"/>
  <c r="L40" i="9" s="1"/>
  <c r="K40" i="9"/>
  <c r="L35" i="9"/>
  <c r="E52" i="9"/>
  <c r="K30" i="9"/>
  <c r="F30" i="9"/>
  <c r="L30" i="9" s="1"/>
  <c r="F21" i="9"/>
  <c r="K21" i="9"/>
  <c r="F13" i="9"/>
  <c r="L13" i="9" s="1"/>
  <c r="K13" i="9"/>
  <c r="L45" i="9"/>
  <c r="I37" i="9"/>
  <c r="F36" i="9"/>
  <c r="E15" i="10"/>
  <c r="E17" i="10"/>
  <c r="E9" i="10"/>
  <c r="E10" i="10" s="1"/>
  <c r="E14" i="10"/>
  <c r="E16" i="10" s="1"/>
  <c r="I9" i="9"/>
  <c r="J9" i="9" s="1"/>
  <c r="L7" i="9"/>
  <c r="F46" i="9"/>
  <c r="I47" i="9"/>
  <c r="K29" i="9"/>
  <c r="F29" i="9"/>
  <c r="L29" i="9" s="1"/>
  <c r="E12" i="9" l="1"/>
  <c r="F52" i="9"/>
  <c r="L52" i="9" s="1"/>
  <c r="K52" i="9"/>
  <c r="J47" i="9"/>
  <c r="L47" i="9" s="1"/>
  <c r="K47" i="9"/>
  <c r="E39" i="9"/>
  <c r="L21" i="9"/>
  <c r="E17" i="9"/>
  <c r="E25" i="10"/>
  <c r="E24" i="10"/>
  <c r="E13" i="10"/>
  <c r="E12" i="10"/>
  <c r="J37" i="9"/>
  <c r="L37" i="9" s="1"/>
  <c r="K37" i="9"/>
  <c r="I8" i="9"/>
  <c r="I46" i="9"/>
  <c r="I36" i="9"/>
  <c r="E27" i="9"/>
  <c r="E11" i="9"/>
  <c r="K27" i="9" l="1"/>
  <c r="F27" i="9"/>
  <c r="F17" i="9"/>
  <c r="L17" i="9" s="1"/>
  <c r="K17" i="9"/>
  <c r="F11" i="9"/>
  <c r="L11" i="9" s="1"/>
  <c r="K11" i="9"/>
  <c r="F39" i="9"/>
  <c r="K39" i="9"/>
  <c r="J36" i="9"/>
  <c r="K36" i="9"/>
  <c r="J46" i="9"/>
  <c r="K46" i="9"/>
  <c r="K12" i="9"/>
  <c r="F12" i="9"/>
  <c r="L12" i="9" s="1"/>
  <c r="J8" i="9"/>
  <c r="K8" i="9"/>
  <c r="I34" i="9" l="1"/>
  <c r="J34" i="9" s="1"/>
  <c r="L36" i="9"/>
  <c r="I6" i="9"/>
  <c r="J6" i="9" s="1"/>
  <c r="L8" i="9"/>
  <c r="I44" i="9"/>
  <c r="J44" i="9" s="1"/>
  <c r="L46" i="9"/>
  <c r="L27" i="9"/>
  <c r="E25" i="9"/>
  <c r="L39" i="9"/>
  <c r="E34" i="9"/>
  <c r="I5" i="9" l="1"/>
  <c r="J5" i="9" s="1"/>
  <c r="E11" i="10" s="1"/>
  <c r="F34" i="9"/>
  <c r="L34" i="9" s="1"/>
  <c r="K34" i="9"/>
  <c r="K25" i="9"/>
  <c r="F25" i="9"/>
  <c r="L25" i="9" s="1"/>
  <c r="J76" i="9" l="1"/>
  <c r="E9" i="9"/>
  <c r="E50" i="9"/>
  <c r="F50" i="9" l="1"/>
  <c r="K50" i="9"/>
  <c r="F9" i="9"/>
  <c r="K9" i="9"/>
  <c r="L9" i="9" l="1"/>
  <c r="E6" i="9"/>
  <c r="L50" i="9"/>
  <c r="E44" i="9"/>
  <c r="F44" i="9" l="1"/>
  <c r="L44" i="9" s="1"/>
  <c r="K44" i="9"/>
  <c r="F6" i="9"/>
  <c r="K6" i="9"/>
  <c r="L6" i="9" l="1"/>
  <c r="E5" i="9"/>
  <c r="K5" i="9" l="1"/>
  <c r="F5" i="9"/>
  <c r="L5" i="9" l="1"/>
  <c r="L76" i="9" s="1"/>
  <c r="F76" i="9"/>
  <c r="E4" i="10"/>
  <c r="E7" i="10" s="1"/>
  <c r="E22" i="10" l="1"/>
  <c r="E21" i="10"/>
  <c r="E20" i="10"/>
  <c r="E23" i="10"/>
  <c r="E26" i="10" l="1"/>
  <c r="E27" i="10" l="1"/>
  <c r="E28" i="10" s="1"/>
  <c r="E31" i="10" l="1"/>
  <c r="E32" i="10" s="1"/>
  <c r="E33" i="10" s="1"/>
  <c r="E36" i="10" s="1"/>
</calcChain>
</file>

<file path=xl/sharedStrings.xml><?xml version="1.0" encoding="utf-8"?>
<sst xmlns="http://schemas.openxmlformats.org/spreadsheetml/2006/main" count="4359" uniqueCount="779">
  <si>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</si>
  <si>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</si>
  <si>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</si>
  <si>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</si>
  <si>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</si>
  <si>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</si>
  <si>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</si>
  <si>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</si>
  <si>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</si>
  <si>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</si>
  <si>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</si>
  <si>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</si>
  <si>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</si>
  <si>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</si>
  <si>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</si>
  <si>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</si>
  <si>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</si>
  <si>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</si>
  <si>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</si>
  <si>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</si>
  <si>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</si>
  <si>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</si>
  <si>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</si>
  <si>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</si>
  <si>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</si>
  <si>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</si>
  <si>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</si>
  <si>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</si>
  <si>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</si>
  <si>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</si>
  <si>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</si>
  <si>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</si>
  <si>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</si>
  <si>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</si>
  <si>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</si>
  <si>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</si>
  <si>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</si>
  <si>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</si>
  <si>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</si>
  <si>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</si>
  <si>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</si>
  <si>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</si>
  <si>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</si>
  <si>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</si>
  <si>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</si>
  <si>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</si>
  <si>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</si>
  <si>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</si>
  <si>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</si>
  <si>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</si>
  <si>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글라스큐브 뮤지엄 치유센터 실내 건축공사</t>
  </si>
  <si>
    <t/>
  </si>
  <si>
    <t>01</t>
  </si>
  <si>
    <t>0101  A동</t>
  </si>
  <si>
    <t>0101</t>
  </si>
  <si>
    <t>010101  가  설  공  사</t>
  </si>
  <si>
    <t>010101</t>
  </si>
  <si>
    <t>A동</t>
    <phoneticPr fontId="1" type="noConversion"/>
  </si>
  <si>
    <t>강관 조립말비계(이동식)설치 및 해체</t>
  </si>
  <si>
    <t>높이 4m, 3개월</t>
  </si>
  <si>
    <t>대</t>
  </si>
  <si>
    <t>57440138E7B659B991978797562693</t>
  </si>
  <si>
    <t>T</t>
  </si>
  <si>
    <t>F</t>
  </si>
  <si>
    <t>01010157440138E7B659B991978797562693</t>
  </si>
  <si>
    <t>강관 수평비계 매기</t>
  </si>
  <si>
    <t>3개월(발판무), 발판설치품포함</t>
  </si>
  <si>
    <t>M2</t>
  </si>
  <si>
    <t>57440138E7B659B99197BCE1A6E3A3</t>
  </si>
  <si>
    <t>01010157440138E7B659B99197BCE1A6E3A3</t>
  </si>
  <si>
    <t>작업발판</t>
  </si>
  <si>
    <t>3개월미만</t>
  </si>
  <si>
    <t>57440138E7B659B99197BCE1A6E3A5</t>
  </si>
  <si>
    <t>01010157440138E7B659B99197BCE1A6E3A5</t>
  </si>
  <si>
    <t>시스템비계 설치, 해체(내부)</t>
  </si>
  <si>
    <t>10m이하, 3개월(발판2열)-계단설치해체비포함</t>
  </si>
  <si>
    <t>57440138E7B65A5A97F236E0D66548</t>
  </si>
  <si>
    <t>01010157440138E7B65A5A97F236E0D66548</t>
  </si>
  <si>
    <t>건축물현장정리</t>
  </si>
  <si>
    <t>개보수, 콘크리트조의 10%</t>
  </si>
  <si>
    <t>57440138B7E0CA0F906BFA1B5653AF</t>
  </si>
  <si>
    <t>01010157440138B7E0CA0F906BFA1B5653AF</t>
  </si>
  <si>
    <t>바탕정리</t>
  </si>
  <si>
    <t>고압세척</t>
  </si>
  <si>
    <t>57440138B7E0CA0F906BFA1B269FE5</t>
  </si>
  <si>
    <t>01010157440138B7E0CA0F906BFA1B269FE5</t>
  </si>
  <si>
    <t>[ 합           계 ]</t>
  </si>
  <si>
    <t>TOTAL</t>
  </si>
  <si>
    <t>010102  타  일  공  사</t>
  </si>
  <si>
    <t>010102</t>
  </si>
  <si>
    <t>포슬린타일</t>
  </si>
  <si>
    <t>600*600*10mm</t>
  </si>
  <si>
    <t>506EB136C7CAFBF09A235DB1A6784044455A9D</t>
  </si>
  <si>
    <t>010102506EB136C7CAFBF09A235DB1A6784044455A9D</t>
  </si>
  <si>
    <t>도기질타일</t>
  </si>
  <si>
    <t>300*600*10mm</t>
  </si>
  <si>
    <t>506EB136C7CAFBF09A235DB1A6700CB4F00ED4</t>
  </si>
  <si>
    <t>010102506EB136C7CAFBF09A235DB1A6700CB4F00ED4</t>
  </si>
  <si>
    <t>타일 접착 붙이기</t>
  </si>
  <si>
    <t>벽, 300*600(백색줄눈)</t>
  </si>
  <si>
    <t>5744C13E17422F179F400AD0866D46</t>
  </si>
  <si>
    <t>0101025744C13E17422F179F400AD0866D46</t>
  </si>
  <si>
    <t>타일압착붙임(바탕 24mm+압 5mm)</t>
  </si>
  <si>
    <t>바닥, 포슬린타일(일반C, 백색줄눈)</t>
  </si>
  <si>
    <t>5744C13E17407EE49BA41AB046F7E0</t>
  </si>
  <si>
    <t>0101025744C13E17407EE49BA41AB046F7E0</t>
  </si>
  <si>
    <t>010103  목    공    사</t>
  </si>
  <si>
    <t>010103</t>
  </si>
  <si>
    <t>집성목계단판</t>
  </si>
  <si>
    <t>T=24, W:300, 바니쉬3회</t>
  </si>
  <si>
    <t>M</t>
  </si>
  <si>
    <t>5744813447D2BA18966B343816B8DC</t>
  </si>
  <si>
    <t>0101035744813447D2BA18966B343816B8DC</t>
  </si>
  <si>
    <t>반자틀설치</t>
  </si>
  <si>
    <t>달대 유</t>
  </si>
  <si>
    <t>5744813477AB9E6B9B8973A02687C6</t>
  </si>
  <si>
    <t>0101035744813477AB9E6B9B8973A02687C6</t>
  </si>
  <si>
    <t>벽체틀 설치</t>
  </si>
  <si>
    <t>30*30, @450*600</t>
  </si>
  <si>
    <t>5744813477A9D0D5935577BA662EBA</t>
  </si>
  <si>
    <t>0101035744813477A9D0D5935577BA662EBA</t>
  </si>
  <si>
    <t>벽, 합판붙임</t>
  </si>
  <si>
    <t>합판, 4.8mm</t>
  </si>
  <si>
    <t>5744E132D78ED26E9BB5FDF3B6EB66</t>
  </si>
  <si>
    <t>0101035744E132D78ED26E9BB5FDF3B6EB66</t>
  </si>
  <si>
    <t>천장몰딩설치(H:45)</t>
  </si>
  <si>
    <t>MDF*9mm+지정무늬목필름</t>
  </si>
  <si>
    <t>5744E132D78ED26C98B96F18B6EE29</t>
  </si>
  <si>
    <t>0101035744E132D78ED26C98B96F18B6EE29</t>
  </si>
  <si>
    <t>템바보드 붙임(방염)</t>
  </si>
  <si>
    <t>벽, 15T</t>
  </si>
  <si>
    <t>5744E132D78ED26A9C3AB426465F15</t>
  </si>
  <si>
    <t>0101035744E132D78ED26A9C3AB426465F15</t>
  </si>
  <si>
    <t>010104  수  장  공  사</t>
  </si>
  <si>
    <t>010104</t>
  </si>
  <si>
    <t>석고보드</t>
  </si>
  <si>
    <t>석고보드, 평보드, 9.5*900*1800mm(㎡)</t>
  </si>
  <si>
    <t>506EB136C7CF7D34947DF65E2683B31EE73CE4</t>
  </si>
  <si>
    <t>010104506EB136C7CF7D34947DF65E2683B31EE73CE4</t>
  </si>
  <si>
    <t>석고판 설치(나사고정) - 바탕용</t>
  </si>
  <si>
    <t>벽, 2겹 붙임</t>
  </si>
  <si>
    <t>5744E132D7884A0B9D11C7A1D6977A</t>
  </si>
  <si>
    <t>0101045744E132D7884A0B9D11C7A1D6977A</t>
  </si>
  <si>
    <t>천장, 2겹 붙임</t>
  </si>
  <si>
    <t>5744E132D7884A0891D96422A69EAE</t>
  </si>
  <si>
    <t>0101045744E132D7884A0891D96422A69EAE</t>
  </si>
  <si>
    <t>010105  금  속  공  사</t>
  </si>
  <si>
    <t>010105</t>
  </si>
  <si>
    <t>AL루바설치-천장</t>
  </si>
  <si>
    <t>100*30*1.5t, @120</t>
  </si>
  <si>
    <t>56F3E130575F35F3962721EF069B258AC04A74</t>
  </si>
  <si>
    <t>01010556F3E130575F35F3962721EF069B258AC04A74</t>
  </si>
  <si>
    <t>벽체틀</t>
  </si>
  <si>
    <t>ㅁ-100*50*1.6t(아연도), @600*900, 틀포함</t>
  </si>
  <si>
    <t>5744B13F57897C229D46926976E931</t>
  </si>
  <si>
    <t>0101055744B13F57897C229D46926976E931</t>
  </si>
  <si>
    <t>ㅁ-100*50*1.6t(아연도), @900*900, 틀포함</t>
  </si>
  <si>
    <t>5744B13F57897C229D469269868F92</t>
  </si>
  <si>
    <t>0101055744B13F57897C229D469269868F92</t>
  </si>
  <si>
    <t>ㅁ-100*50*1.6t(아연도), 틀포함</t>
  </si>
  <si>
    <t>5744B13F57897C229D5701A16667D8</t>
  </si>
  <si>
    <t>0101055744B13F57897C229D5701A16667D8</t>
  </si>
  <si>
    <t>인조화분대</t>
  </si>
  <si>
    <t>L:6100*H:630, ㅁ30*30*1.6t  스텐레스1.5t, ㄱ25*25*3</t>
  </si>
  <si>
    <t>EA</t>
  </si>
  <si>
    <t>5744B13F57897FF5969755BF46C6A5</t>
  </si>
  <si>
    <t>0101055744B13F57897FF5969755BF46C6A5</t>
  </si>
  <si>
    <t>L:2560*H:630, ㅁ30*30*1.6t  스텐레스1.5t, ㄱ25*25*3</t>
  </si>
  <si>
    <t>5744B13F57897FF5969755BF46C6A6</t>
  </si>
  <si>
    <t>0101055744B13F57897FF5969755BF46C6A6</t>
  </si>
  <si>
    <t>스테인리스재료분리대</t>
  </si>
  <si>
    <t>바닥, W30*H40*1.5t</t>
  </si>
  <si>
    <t>5744E132972E02D29C91DB7FC661EB</t>
  </si>
  <si>
    <t>0101055744E132972E02D29C91DB7FC661EB</t>
  </si>
  <si>
    <t>바닥, W50*H30*1.5t, ㅁ50*30*1.6t</t>
  </si>
  <si>
    <t>5744E132972E02D29C91DB7FA6BB46</t>
  </si>
  <si>
    <t>0101055744E132972E02D29C91DB7FA6BB46</t>
  </si>
  <si>
    <t>010106  칠    공    사</t>
  </si>
  <si>
    <t>010106</t>
  </si>
  <si>
    <t>고소작업차</t>
  </si>
  <si>
    <t>5ton</t>
  </si>
  <si>
    <t>HR</t>
  </si>
  <si>
    <t>505C413447756C8F9D1CF893867721672CB06D9B</t>
  </si>
  <si>
    <t>010106505C413447756C8F9D1CF893867721672CB06D9B</t>
  </si>
  <si>
    <t>콘채</t>
  </si>
  <si>
    <t>외벽</t>
  </si>
  <si>
    <t>5744613797155ECC9A07065B266CA2</t>
  </si>
  <si>
    <t>0101065744613797155ECC9A07065B266CA2</t>
  </si>
  <si>
    <t>걸레받이용 페인트</t>
  </si>
  <si>
    <t>붓칠, 2회, H:100</t>
  </si>
  <si>
    <t>5744F131779BD9C09C0CDA3D265A9E</t>
  </si>
  <si>
    <t>0101065744F131779BD9C09C0CDA3D265A9E</t>
  </si>
  <si>
    <t>수성페인트 롤러칠</t>
  </si>
  <si>
    <t>내부 2회, 친환경</t>
  </si>
  <si>
    <t>5744F13167F0F0719EF0C921F6290D</t>
  </si>
  <si>
    <t>0101065744F13167F0F0719EF0C921F6290D</t>
  </si>
  <si>
    <t>내천장 2회, 친환경</t>
  </si>
  <si>
    <t>5744F13167F0F0719EF0609136275D</t>
  </si>
  <si>
    <t>0101065744F13167F0F0719EF0609136275D</t>
  </si>
  <si>
    <t>바탕만들기+수성페인트 롤러칠</t>
  </si>
  <si>
    <t>내천장 2회, G.B.면 줄퍼티, 친환경</t>
  </si>
  <si>
    <t>5744F13167F0F0719EF060FBC60AF8</t>
  </si>
  <si>
    <t>0101065744F13167F0F0719EF060FBC60AF8</t>
  </si>
  <si>
    <t>내부 2회, G.B.면 줄퍼티, 친환경</t>
  </si>
  <si>
    <t>5744F13167F0F0719E192F04D69D22</t>
  </si>
  <si>
    <t>0101065744F13167F0F0719E192F04D69D22</t>
  </si>
  <si>
    <t>재도장 시 바탕처리(con'c·mortar면)</t>
  </si>
  <si>
    <t>230m2/일</t>
  </si>
  <si>
    <t>도장면적의30%</t>
  </si>
  <si>
    <t>5744F13067645A5C961C7A641632F1</t>
  </si>
  <si>
    <t>0101065744F13067645A5C961C7A641632F1</t>
  </si>
  <si>
    <t>010107  철  거  공  사</t>
  </si>
  <si>
    <t>010107</t>
  </si>
  <si>
    <t>커텐박스 철거</t>
  </si>
  <si>
    <t>ㄱ:150*150</t>
  </si>
  <si>
    <t>2.826</t>
  </si>
  <si>
    <t>57450137A797BB7E9994207516275E</t>
  </si>
  <si>
    <t>01010757450137A797BB7E9994207516275E</t>
  </si>
  <si>
    <t>하지틀 철거</t>
  </si>
  <si>
    <t>ㅁ-40*40*1.6t, @900*900</t>
  </si>
  <si>
    <t>1.478</t>
  </si>
  <si>
    <t>57450137A79233D997472DC07662AC</t>
  </si>
  <si>
    <t>01010757450137A79233D997472DC07662AC</t>
  </si>
  <si>
    <t>흡음텍스 해체</t>
  </si>
  <si>
    <t>57450137A79EE81C992E25A12633C8</t>
  </si>
  <si>
    <t>01010757450137A79EE81C992E25A12633C8</t>
  </si>
  <si>
    <t>경량천장철골틀 해체</t>
  </si>
  <si>
    <t>57450137A79EE81C992E3610468BBA</t>
  </si>
  <si>
    <t>01010757450137A79EE81C992E3610468BBA</t>
  </si>
  <si>
    <t>인테리어 마감 철거</t>
  </si>
  <si>
    <t>57450137A79EE81C992E54EA861533</t>
  </si>
  <si>
    <t>01010757450137A79EE81C992E54EA861533</t>
  </si>
  <si>
    <t>타일 해체</t>
  </si>
  <si>
    <t>압착붙이기, 접착붙이기</t>
  </si>
  <si>
    <t>57450137A79EE81C992E989E06B68A</t>
  </si>
  <si>
    <t>01010757450137A79EE81C992E989E06B68A</t>
  </si>
  <si>
    <t>목재 계단디딤판철거</t>
  </si>
  <si>
    <t>57450137A79EE81C9938610B56C723</t>
  </si>
  <si>
    <t>01010757450137A79EE81C9938610B56C723</t>
  </si>
  <si>
    <t>건설폐재류 상차비</t>
  </si>
  <si>
    <t>TON</t>
  </si>
  <si>
    <t>5705613AA75915429BA96C34A69B28970F61A8</t>
  </si>
  <si>
    <t>0101075705613AA75915429BA96C34A69B28970F61A8</t>
  </si>
  <si>
    <t>혼합건설폐기물 상차비</t>
  </si>
  <si>
    <t>(매립지반입대상 폐기물 포함)</t>
  </si>
  <si>
    <t>5705613AA75915429BA96C34A69B28970F61AB</t>
  </si>
  <si>
    <t>0101075705613AA75915429BA96C34A69B28970F61AB</t>
  </si>
  <si>
    <t>010108  작 업 부 산 물</t>
  </si>
  <si>
    <t>010108</t>
  </si>
  <si>
    <t>철강설</t>
  </si>
  <si>
    <t>철강설, 고철, 작업설부산물</t>
  </si>
  <si>
    <t>kg</t>
  </si>
  <si>
    <t>수집상차도</t>
  </si>
  <si>
    <t>5043C132D708AF509B83BDBD163FBAFB3DE971</t>
  </si>
  <si>
    <t>0101085043C132D708AF509B83BDBD163FBAFB3DE971</t>
  </si>
  <si>
    <t>010109  자재대 및 운반비</t>
  </si>
  <si>
    <t>010109</t>
  </si>
  <si>
    <t>모래</t>
  </si>
  <si>
    <t>모래, 광주, 도착도</t>
  </si>
  <si>
    <t>M3</t>
  </si>
  <si>
    <t>5043C132D70059FA97A8D7E246B463BDB863E3</t>
  </si>
  <si>
    <t>0101095043C132D70059FA97A8D7E246B463BDB863E3</t>
  </si>
  <si>
    <t>시멘트</t>
  </si>
  <si>
    <t>대리점</t>
  </si>
  <si>
    <t>포</t>
  </si>
  <si>
    <t>506EB136C7C8CDFD97E1070556C98982C137E0</t>
  </si>
  <si>
    <t>010109506EB136C7C8CDFD97E1070556C98982C137E0</t>
  </si>
  <si>
    <t>시멘트운반</t>
  </si>
  <si>
    <t>L:20km, 덤프 8ton</t>
  </si>
  <si>
    <t>5745513FC793F9149AAC7ED626027A</t>
  </si>
  <si>
    <t>0101095745513FC793F9149AAC7ED626027A</t>
  </si>
  <si>
    <t>010110  건설폐기물처리비</t>
  </si>
  <si>
    <t>010110</t>
  </si>
  <si>
    <t>6</t>
  </si>
  <si>
    <t>건설폐재류</t>
  </si>
  <si>
    <t>가연성이 제거된 재활용이 가능한 혼합물</t>
  </si>
  <si>
    <t>5705613AA75915429BA96C34A69A03BBB8AE95</t>
  </si>
  <si>
    <t>0101105705613AA75915429BA96C34A69A03BBB8AE95</t>
  </si>
  <si>
    <t>혼합건설폐기물</t>
  </si>
  <si>
    <t>불연성 건설폐기물에 가연성 5% 이하 혼합</t>
  </si>
  <si>
    <t>5705613AA75915429BA96C34A69A03BBBFDC5D</t>
  </si>
  <si>
    <t>0101105705613AA75915429BA96C34A69A03BBBFDC5D</t>
  </si>
  <si>
    <t>그 밖의 건설폐기물에 가연성 5% 이하 혼합</t>
  </si>
  <si>
    <t>5705613AA75915429BA96C34A69A03BBBE340E</t>
  </si>
  <si>
    <t>0101105705613AA75915429BA96C34A69A03BBBE340E</t>
  </si>
  <si>
    <t>건설폐재류 운반비</t>
  </si>
  <si>
    <t>15톤 덤프트럭, 30km</t>
  </si>
  <si>
    <t>5705613AA75915429BA96C34A69B28970F6357</t>
  </si>
  <si>
    <t>0101105705613AA75915429BA96C34A69B28970F6357</t>
  </si>
  <si>
    <t>혼합건설폐기물 운반비</t>
  </si>
  <si>
    <t>16톤 암롤트럭, 30km</t>
  </si>
  <si>
    <t>5705613AA75915429BA96C34A69B28970F647C</t>
  </si>
  <si>
    <t>0101105705613AA75915429BA96C34A69B28970F647C</t>
  </si>
  <si>
    <t>0102  B동</t>
  </si>
  <si>
    <t>0102</t>
  </si>
  <si>
    <t>010201  가  설  공  사</t>
  </si>
  <si>
    <t>010201</t>
  </si>
  <si>
    <t>B동</t>
    <phoneticPr fontId="1" type="noConversion"/>
  </si>
  <si>
    <t>높이 2m, 3개월</t>
  </si>
  <si>
    <t>57440138E7B659B9919787A1B68A59</t>
  </si>
  <si>
    <t>01020157440138E7B659B9919787A1B68A59</t>
  </si>
  <si>
    <t>01020157440138B7E0CA0F906BFA1B5653AF</t>
  </si>
  <si>
    <t>010202  금  속  공  사</t>
  </si>
  <si>
    <t>010202</t>
  </si>
  <si>
    <t>01020256F3E130575F35F3962721EF069B258AC04A74</t>
  </si>
  <si>
    <t>010203  어 닝 공 사</t>
  </si>
  <si>
    <t>010203</t>
  </si>
  <si>
    <t>식</t>
  </si>
  <si>
    <t>56F3E130575F35F3962721EF069B258AC04A7B</t>
  </si>
  <si>
    <t>01020356F3E130575F35F3962721EF069B258AC04A7B</t>
  </si>
  <si>
    <t>010204  칠    공    사</t>
  </si>
  <si>
    <t>010204</t>
  </si>
  <si>
    <t>010204505C413447756C8F9D1CF893867721672CB06D9B</t>
  </si>
  <si>
    <t>0102045744613797155ECC9A07065B266CA2</t>
  </si>
  <si>
    <t>010205  철  거  공  사</t>
  </si>
  <si>
    <t>010205</t>
  </si>
  <si>
    <t>데크틀 철거</t>
  </si>
  <si>
    <t>ㅁ-40*40*1.6t, @450*600</t>
  </si>
  <si>
    <t>7.311</t>
  </si>
  <si>
    <t>57450137A79233D997C0848556A61D</t>
  </si>
  <si>
    <t>01020557450137A79233D997C0848556A61D</t>
  </si>
  <si>
    <t>목재데크 철거</t>
  </si>
  <si>
    <t>바닥</t>
  </si>
  <si>
    <t>57450137A79EE81C9938610B56C199</t>
  </si>
  <si>
    <t>01020557450137A79EE81C9938610B56C199</t>
  </si>
  <si>
    <t>0102055705613AA75915429BA96C34A69B28970F61AB</t>
  </si>
  <si>
    <t>010206  작 업 부 산 물</t>
  </si>
  <si>
    <t>010206</t>
  </si>
  <si>
    <t>0102065043C132D708AF509B83BDBD163FBAFB3DE971</t>
  </si>
  <si>
    <t>010207  건설폐기물처리비</t>
  </si>
  <si>
    <t>010207</t>
  </si>
  <si>
    <t>0102075705613AA75915429BA96C34A69A03BBBE340E</t>
  </si>
  <si>
    <t>0102075705613AA75915429BA96C34A69B28970F647C</t>
  </si>
  <si>
    <t>0103  C동</t>
  </si>
  <si>
    <t>0103</t>
  </si>
  <si>
    <t>010301  가  설  공  사</t>
  </si>
  <si>
    <t>010301</t>
  </si>
  <si>
    <t>C동</t>
    <phoneticPr fontId="1" type="noConversion"/>
  </si>
  <si>
    <t>01030157440138B7E0CA0F906BFA1B5653AF</t>
  </si>
  <si>
    <t>010302  금  속  공  사</t>
  </si>
  <si>
    <t>010302</t>
  </si>
  <si>
    <t>바닥, W25*H20*1.5t</t>
  </si>
  <si>
    <t>5744E132972E61B390492D67C67DCC</t>
  </si>
  <si>
    <t>0103025744E132972E61B390492D67C67DCC</t>
  </si>
  <si>
    <t>010303  창호 및 유리공사</t>
  </si>
  <si>
    <t>010303</t>
  </si>
  <si>
    <t>유리문</t>
  </si>
  <si>
    <t>유리문, 12*1100*2100mm, 투명, 세이프강화도어(고급형)</t>
  </si>
  <si>
    <t>개</t>
  </si>
  <si>
    <t>시공비포함</t>
  </si>
  <si>
    <t>506EB136C7CE547F9D665E0D46CD2C5C544B56</t>
  </si>
  <si>
    <t>010303506EB136C7CE547F9D665E0D46CD2C5C544B56</t>
  </si>
  <si>
    <t>강화유리</t>
  </si>
  <si>
    <t>강화유리, 투명, 8mm</t>
  </si>
  <si>
    <t>506EB136C7CE547D929E9617F61FB80ECCFBCC</t>
  </si>
  <si>
    <t>010303506EB136C7CE547D929E9617F61FB80ECCFBCC</t>
  </si>
  <si>
    <t>플로어힌지</t>
  </si>
  <si>
    <t>플로어힌지, KS5호, 150kg, 강화유리문(K-8500)</t>
  </si>
  <si>
    <t>조</t>
  </si>
  <si>
    <t>506EA13467C0D1D898C3143B76AB984D503497</t>
  </si>
  <si>
    <t>010303506EA13467C0D1D898C3143B76AB984D503497</t>
  </si>
  <si>
    <t>강화도어손잡이</t>
  </si>
  <si>
    <t>고급</t>
  </si>
  <si>
    <t>506EA13467C0D1D49112BB130607DF6FDE1931</t>
  </si>
  <si>
    <t>010303506EA13467C0D1D49112BB130607DF6FDE1931</t>
  </si>
  <si>
    <t>유리주위 코킹</t>
  </si>
  <si>
    <t>5*5, 실리콘</t>
  </si>
  <si>
    <t>5744913AA7ABDAE693E48F53366822</t>
  </si>
  <si>
    <t>0103035744913AA7ABDAE693E48F53366822</t>
  </si>
  <si>
    <t>수밀코킹(실리콘)</t>
  </si>
  <si>
    <t>삼각, 10mm, 창호주위</t>
  </si>
  <si>
    <t>5744913AA7AA36719C96F4DE661E9F</t>
  </si>
  <si>
    <t>0103035744913AA7AA36719C96F4DE661E9F</t>
  </si>
  <si>
    <t>SSD2/C동</t>
  </si>
  <si>
    <t>1.700 x 2.600 = 4.420</t>
  </si>
  <si>
    <t>5744D13C67D0AB129C1C9179A623C5</t>
  </si>
  <si>
    <t>0103035744D13C67D0AB129C1C9179A623C5</t>
  </si>
  <si>
    <t>플로어힌지 설치</t>
  </si>
  <si>
    <t>재료비 별도</t>
  </si>
  <si>
    <t>개소</t>
  </si>
  <si>
    <t>5744D13C176C9D449EEDD7142650B1</t>
  </si>
  <si>
    <t>0103035744D13C176C9D449EEDD7142650B1</t>
  </si>
  <si>
    <t>창호주위 모르타르 충전</t>
  </si>
  <si>
    <t>5744D13C176AEFE89C555A4ED64B41</t>
  </si>
  <si>
    <t>0103035744D13C176AEFE89C555A4ED64B41</t>
  </si>
  <si>
    <t>창호유리설치 / 판유리</t>
  </si>
  <si>
    <t>유리두께 9mm 이하</t>
  </si>
  <si>
    <t>5744D13C074699C59840495556D704</t>
  </si>
  <si>
    <t>0103035744D13C074699C59840495556D704</t>
  </si>
  <si>
    <t>010304  칠    공    사</t>
  </si>
  <si>
    <t>010304</t>
  </si>
  <si>
    <t>010304505C413447756C8F9D1CF893867721672CB06D9B</t>
  </si>
  <si>
    <t>0103045744613797155ECC9A07065B266CA2</t>
  </si>
  <si>
    <t>010305  철  거  공  사</t>
  </si>
  <si>
    <t>010305</t>
  </si>
  <si>
    <t>스텐레스재료분리대 철거</t>
  </si>
  <si>
    <t>W:40*1.5t</t>
  </si>
  <si>
    <t>2.39</t>
  </si>
  <si>
    <t>57450137A79233D9970D7DA26666DE</t>
  </si>
  <si>
    <t>01030557450137A79233D9970D7DA26666DE</t>
  </si>
  <si>
    <t>스텐레스창호 철거</t>
  </si>
  <si>
    <t>57450137A79116339A9B808E664243</t>
  </si>
  <si>
    <t>01030557450137A79116339A9B808E664243</t>
  </si>
  <si>
    <t>0103055705613AA75915429BA96C34A69B28970F61AB</t>
  </si>
  <si>
    <t>010306  작 업 부 산 물</t>
  </si>
  <si>
    <t>010306</t>
  </si>
  <si>
    <t>철강설, 스텐레스, 작업설부산물</t>
  </si>
  <si>
    <t>5043C132D708AF509B83BDBD163FBAFB3DE86D</t>
  </si>
  <si>
    <t>0103065043C132D708AF509B83BDBD163FBAFB3DE86D</t>
  </si>
  <si>
    <t>010307  자재대 및 운반비</t>
  </si>
  <si>
    <t>010307</t>
  </si>
  <si>
    <t>010307506EB136C7C8CDFD97E1070556C98982C137E0</t>
  </si>
  <si>
    <t>0103075745513FC793F9149AAC7ED626027A</t>
  </si>
  <si>
    <t>010308  건설폐기물처리비</t>
  </si>
  <si>
    <t>010308</t>
  </si>
  <si>
    <t>0103085705613AA75915429BA96C34A69A03BBBFDC5D</t>
  </si>
  <si>
    <t>0103085705613AA75915429BA96C34A69B28970F647C</t>
  </si>
  <si>
    <t>0104  D동</t>
  </si>
  <si>
    <t>0104</t>
  </si>
  <si>
    <t>010401  가  설  공  사</t>
  </si>
  <si>
    <t>010401</t>
  </si>
  <si>
    <t>D동</t>
    <phoneticPr fontId="1" type="noConversion"/>
  </si>
  <si>
    <t>01040157440138E7B659B99197BCE1A6E3A3</t>
  </si>
  <si>
    <t>01040157440138E7B659B99197BCE1A6E3A5</t>
  </si>
  <si>
    <t>01040157440138E7B65A5A97F236E0D66548</t>
  </si>
  <si>
    <t>01040157440138B7E0CA0F906BFA1B5653AF</t>
  </si>
  <si>
    <t>01040157440138B7E0CA0F906BFA1B269FE5</t>
  </si>
  <si>
    <t>010402  타  일  공  사</t>
  </si>
  <si>
    <t>010402</t>
  </si>
  <si>
    <t>쪽마루타일</t>
  </si>
  <si>
    <t>150*600*8mm</t>
  </si>
  <si>
    <t>506EB136C7CAFBF09A235DB1A6782529ACDBCB</t>
  </si>
  <si>
    <t>010402506EB136C7CAFBF09A235DB1A6782529ACDBCB</t>
  </si>
  <si>
    <t>자기질타일</t>
  </si>
  <si>
    <t>석재타일, 300*300*18mm</t>
  </si>
  <si>
    <t>506EB136C7CAFBF09A235DB1A67EEEE8ACC57F</t>
  </si>
  <si>
    <t>010402506EB136C7CAFBF09A235DB1A67EEEE8ACC57F</t>
  </si>
  <si>
    <t>석재타일압착붙임(바탕 24mm+압 5mm)</t>
  </si>
  <si>
    <t>바닥, 300*300(일반C, 일반줄눈)</t>
  </si>
  <si>
    <t>5744C13E17407EE49BA409A2E6C48A</t>
  </si>
  <si>
    <t>0104025744C13E17407EE49BA409A2E6C48A</t>
  </si>
  <si>
    <t>타일압착붙임(바탕 50mm+압 5mm)</t>
  </si>
  <si>
    <t>바닥, 쪽마루타(일반C, 백색줄눈)</t>
  </si>
  <si>
    <t>5744C13E17407EE49BA41AB056DE20</t>
  </si>
  <si>
    <t>0104025744C13E17407EE49BA41AB056DE20</t>
  </si>
  <si>
    <t>010403  목    공    사</t>
  </si>
  <si>
    <t>010403</t>
  </si>
  <si>
    <t>0104035744813477A9D0D5935577BA662EBA</t>
  </si>
  <si>
    <t>자작나무합판, 12mm</t>
  </si>
  <si>
    <t>5744E132D78ED26E9BB5FDF39623A6</t>
  </si>
  <si>
    <t>0104035744E132D78ED26E9BB5FDF39623A6</t>
  </si>
  <si>
    <t>천장, 합판붙임</t>
  </si>
  <si>
    <t>5744E132D78ED26E9BAB8557360053</t>
  </si>
  <si>
    <t>0104035744E132D78ED26E9BAB8557360053</t>
  </si>
  <si>
    <t>편백루바 붙임</t>
  </si>
  <si>
    <t>10*100mm, 벽</t>
  </si>
  <si>
    <t>5744E132D78ED26B9E7E14D9268C1D</t>
  </si>
  <si>
    <t>0104035744E132D78ED26B9E7E14D9268C1D</t>
  </si>
  <si>
    <t>10*100mm, 천장</t>
  </si>
  <si>
    <t>5744E132D78ED26B9E7E14D9A6C2DC</t>
  </si>
  <si>
    <t>0104035744E132D78ED26B9E7E14D9A6C2DC</t>
  </si>
  <si>
    <t>천장몰딩설치(H:50)</t>
  </si>
  <si>
    <t>10mm,편백루바</t>
  </si>
  <si>
    <t>5744E132D78ED26B9E7E14D9A6C75E</t>
  </si>
  <si>
    <t>0104035744E132D78ED26B9E7E14D9A6C75E</t>
  </si>
  <si>
    <t>0104035744E132D78ED26A9C3AB426465F15</t>
  </si>
  <si>
    <t>5744E132C7E2E3B09A246768D67144</t>
  </si>
  <si>
    <t>010405</t>
  </si>
  <si>
    <t>0104055744E132972E02D29C91DB7FC661EB</t>
  </si>
  <si>
    <t>010406</t>
  </si>
  <si>
    <t>010406505C413447756C8F9D1CF893867721672CB06D9B</t>
  </si>
  <si>
    <t>0104065744613797155ECC9A07065B266CA2</t>
  </si>
  <si>
    <t>클리어래커칠</t>
  </si>
  <si>
    <t>목재면 2회</t>
  </si>
  <si>
    <t>5744F1310768ACB9905C4447560E35</t>
  </si>
  <si>
    <t>0104065744F1310768ACB9905C4447560E35</t>
  </si>
  <si>
    <t>재도장 시 바탕처리(목재면)</t>
  </si>
  <si>
    <t>B급(270m2/일)</t>
  </si>
  <si>
    <t>5744F13067645A5C961C5F98E641AE</t>
  </si>
  <si>
    <t>0104065744F13067645A5C961C5F98E641AE</t>
  </si>
  <si>
    <t>010407</t>
  </si>
  <si>
    <t>01040757450137A79EE81C992E25A12633C8</t>
  </si>
  <si>
    <t>01040757450137A79EE81C992E989E06B68A</t>
  </si>
  <si>
    <t>0104075705613AA75915429BA96C34A69B28970F61AB</t>
  </si>
  <si>
    <t>010408</t>
  </si>
  <si>
    <t>0104085043C132D70059FA97A8D7E246B463BDB863E3</t>
  </si>
  <si>
    <t>010408506EB136C7C8CDFD97E1070556C98982C137E0</t>
  </si>
  <si>
    <t>0104085745513FC793F9149AAC7ED626027A</t>
  </si>
  <si>
    <t>010409</t>
  </si>
  <si>
    <t>0104095705613AA75915429BA96C34A69A03BBBFDC5D</t>
  </si>
  <si>
    <t>0104095705613AA75915429BA96C34A69A03BBBE340E</t>
  </si>
  <si>
    <t>0104095705613AA75915429BA96C34A69B28970F647C</t>
  </si>
  <si>
    <t>0105  E동</t>
  </si>
  <si>
    <t>0105</t>
  </si>
  <si>
    <t>010501  가  설  공  사</t>
  </si>
  <si>
    <t>010501</t>
  </si>
  <si>
    <t>E동</t>
    <phoneticPr fontId="1" type="noConversion"/>
  </si>
  <si>
    <t>01050157440138E7B65A5A97F236E0D66548</t>
  </si>
  <si>
    <t>01050157440138B7E0CA0F906BFA1B5653AF</t>
  </si>
  <si>
    <t>01050157440138B7E0CA0F906BFA1B269FE5</t>
  </si>
  <si>
    <t>010502  타  일  공  사</t>
  </si>
  <si>
    <t>010502</t>
  </si>
  <si>
    <t>010502506EB136C7CAFBF09A235DB1A67EEEE8ACC57F</t>
  </si>
  <si>
    <t>0105025744C13E17407EE49BA409A2E6C48A</t>
  </si>
  <si>
    <t>010503  목    공    사</t>
  </si>
  <si>
    <t>010503</t>
  </si>
  <si>
    <t>30*30, @300*450</t>
  </si>
  <si>
    <t>5744813477A9D0D5935571B3C69347</t>
  </si>
  <si>
    <t>0105035744813477A9D0D5935571B3C69347</t>
  </si>
  <si>
    <t>0105035744E132D78ED26E9BB5FDF3B6EB66</t>
  </si>
  <si>
    <t>0105035744E132D78ED26E9BB5FDF39623A6</t>
  </si>
  <si>
    <t>0105035744E132D78ED26B9E7E14D9268C1D</t>
  </si>
  <si>
    <t>0105035744E132D78ED26A9C3AB426465F15</t>
  </si>
  <si>
    <t>010504  수  장  공  사</t>
  </si>
  <si>
    <t>010504</t>
  </si>
  <si>
    <t>01050456F3E130575F35F3962721EF069B258AC04A74</t>
  </si>
  <si>
    <t>0105045744E132C7E2E3B09A246768D67144</t>
  </si>
  <si>
    <t>57450137A79232339D288F9CE631A1</t>
  </si>
  <si>
    <t>01050457450137A79232339D288F9CE631A1</t>
  </si>
  <si>
    <t>010506</t>
  </si>
  <si>
    <t>10㎜*10㎜</t>
  </si>
  <si>
    <t>5744913AA7ABD838981AF208A6830A</t>
  </si>
  <si>
    <t>0105065744913AA7ABD838981AF208A6830A</t>
  </si>
  <si>
    <t>바닥틀 설치</t>
  </si>
  <si>
    <t>ㅁ50*50*2.3t, @900*900, 내수합판, 12mm, 2겹</t>
  </si>
  <si>
    <t>5744B13EA7FCA62D916E318C569524</t>
  </si>
  <si>
    <t>0105065744B13EA7FCA62D916E318C569524</t>
  </si>
  <si>
    <t>AL ㅁ-30*30*1.1t, 6100*5800 틀포함</t>
  </si>
  <si>
    <t>5744B13F57897C229D5701A16667DB</t>
  </si>
  <si>
    <t>0105065744B13F57897C229D5701A16667DB</t>
  </si>
  <si>
    <t>처마후레싱</t>
  </si>
  <si>
    <t>SST'S, 1.2T, 706+265</t>
  </si>
  <si>
    <t>5744E132C7E643629F55FC1856E276</t>
  </si>
  <si>
    <t>0105065744E132C7E643629F55FC1856E276</t>
  </si>
  <si>
    <t>SST'S, 1.2T, 206+265</t>
  </si>
  <si>
    <t>5744E132C7E643629F55FC1856E277</t>
  </si>
  <si>
    <t>0105065744E132C7E643629F55FC1856E277</t>
  </si>
  <si>
    <t>처마홈통</t>
  </si>
  <si>
    <t>SST'S, 1.2T, 220*510</t>
  </si>
  <si>
    <t>5744E132C7E643629F55FC1856E274</t>
  </si>
  <si>
    <t>0105065744E132C7E643629F55FC1856E274</t>
  </si>
  <si>
    <t>0105065744E132972E02D29C91DB7FC661EB</t>
  </si>
  <si>
    <t>철재커텐박스(ㄱ자형)</t>
  </si>
  <si>
    <t>150*300*1.2t, STL(도장 유)</t>
  </si>
  <si>
    <t>5744E132675A82939ED2D28EC69C49</t>
  </si>
  <si>
    <t>0105065744E132675A82939ED2D28EC69C49</t>
  </si>
  <si>
    <t>010507</t>
  </si>
  <si>
    <t>모르타르 바름</t>
  </si>
  <si>
    <t>바닥, 20mm</t>
  </si>
  <si>
    <t>574461379716653D9353DE760693FE</t>
  </si>
  <si>
    <t>010507574461379716653D9353DE760693FE</t>
  </si>
  <si>
    <t>010508</t>
  </si>
  <si>
    <t>010508505C413447756C8F9D1CF893867721672CB06D9B</t>
  </si>
  <si>
    <t>0105085744613797155ECC9A07065B266CA2</t>
  </si>
  <si>
    <t>비닐페인트(롤러칠)</t>
  </si>
  <si>
    <t>내부, 2회, 합판면(올퍼티)</t>
  </si>
  <si>
    <t>5744F13167F0F0719EA8FDE106551F</t>
  </si>
  <si>
    <t>0105085744F13167F0F0719EA8FDE106551F</t>
  </si>
  <si>
    <t>010509</t>
  </si>
  <si>
    <t>4.178</t>
  </si>
  <si>
    <t>57450137A79233D997C0848556A614</t>
  </si>
  <si>
    <t>01050957450137A79233D997C0848556A614</t>
  </si>
  <si>
    <t>01050957450137A79EE81C992E25A12633C8</t>
  </si>
  <si>
    <t>01050957450137A79EE81C992E3610468BBA</t>
  </si>
  <si>
    <t>01050957450137A79EE81C9938610B56C199</t>
  </si>
  <si>
    <t>0105095705613AA75915429BA96C34A69B28970F61AB</t>
  </si>
  <si>
    <t>010510</t>
  </si>
  <si>
    <t>0105105043C132D708AF509B83BDBD163FBAFB3DE971</t>
  </si>
  <si>
    <t>010511</t>
  </si>
  <si>
    <t>0105115043C132D70059FA97A8D7E246B463BDB863E3</t>
  </si>
  <si>
    <t>010511506EB136C7C8CDFD97E1070556C98982C137E0</t>
  </si>
  <si>
    <t>0105115745513FC793F9149AAC7ED626027A</t>
  </si>
  <si>
    <t>010512</t>
  </si>
  <si>
    <t>0105125705613AA75915429BA96C34A69A03BBBE340E</t>
  </si>
  <si>
    <t>0105125705613AA75915429BA96C34A69B28970F647C</t>
  </si>
  <si>
    <t>0106</t>
  </si>
  <si>
    <t>실내조경공사</t>
  </si>
  <si>
    <t>56F3E130575F35F3962721EF069B258AC04846</t>
  </si>
  <si>
    <t>010656F3E130575F35F3962721EF069B258AC04846</t>
  </si>
  <si>
    <t>0107  관급자 관급자재비</t>
  </si>
  <si>
    <t>0107</t>
  </si>
  <si>
    <t>8</t>
  </si>
  <si>
    <t>PVDF막구조물</t>
  </si>
  <si>
    <t>13*6*2.6M</t>
  </si>
  <si>
    <t>25462630</t>
  </si>
  <si>
    <t>56F3E130575F35F3962721EF069B258AC04A7A</t>
  </si>
  <si>
    <t>010756F3E130575F35F3962721EF069B258AC04A7A</t>
  </si>
  <si>
    <t>조달수수료</t>
  </si>
  <si>
    <t>0.54%</t>
  </si>
  <si>
    <t>5652C1330769865A93C0905E66F7001</t>
  </si>
  <si>
    <t>01075652C1330769865A93C0905E66F7001</t>
  </si>
  <si>
    <t>소    계</t>
  </si>
  <si>
    <t>56F2513F97134D4692625B04566F</t>
  </si>
  <si>
    <t>010756F2513F97134D4692625B04566F</t>
  </si>
  <si>
    <t>냉난방 공기순환기</t>
  </si>
  <si>
    <t>공기슨환기, 800CMH</t>
  </si>
  <si>
    <t>OH-800A</t>
  </si>
  <si>
    <t>56F3E130575F35F3962721EF069B258AC0496C</t>
  </si>
  <si>
    <t>010756F3E130575F35F3962721EF069B258AC0496C</t>
  </si>
  <si>
    <t>공기슨환기, 100CMH</t>
  </si>
  <si>
    <t>OH-1000A</t>
  </si>
  <si>
    <t>56F3E130575F35F3962721EF069B258AC0496D</t>
  </si>
  <si>
    <t>010756F3E130575F35F3962721EF069B258AC0496D</t>
  </si>
  <si>
    <t>유선리모콘</t>
  </si>
  <si>
    <t>56F3E130575F35F3962721EF069B258AC0496E</t>
  </si>
  <si>
    <t>010756F3E130575F35F3962721EF069B258AC0496E</t>
  </si>
  <si>
    <t>냉난방공조공사, 덕트설치기본</t>
  </si>
  <si>
    <t>평균￠250mm</t>
  </si>
  <si>
    <t>56F3E130575F35F3962721EF069B258AC0496F</t>
  </si>
  <si>
    <t>010756F3E130575F35F3962721EF069B258AC0496F</t>
  </si>
  <si>
    <t>냉난방공조공사, 스파이럴덕트설치</t>
  </si>
  <si>
    <t>평균￠200mm</t>
  </si>
  <si>
    <t>56F3E130575F35F3962721EF069B258AC04968</t>
  </si>
  <si>
    <t>010756F3E130575F35F3962721EF069B258AC04968</t>
  </si>
  <si>
    <t>냉난방공조공사, 덕트보온</t>
  </si>
  <si>
    <t>56F3E130575F35F3962721EF069B258AC04969</t>
  </si>
  <si>
    <t>010756F3E130575F35F3962721EF069B258AC04969</t>
  </si>
  <si>
    <t>냉난방공조공사, 덕트부자재(디퓨저)</t>
  </si>
  <si>
    <t>56F3E130575F35F3962721EF069B258AC0496A</t>
  </si>
  <si>
    <t>010756F3E130575F35F3962721EF069B258AC0496A</t>
  </si>
  <si>
    <t>냉난방공조공사, 덕트부자재(엘보)</t>
  </si>
  <si>
    <t>56F3E130575F35F3962721EF069B258AC0496B</t>
  </si>
  <si>
    <t>010756F3E130575F35F3962721EF069B258AC0496B</t>
  </si>
  <si>
    <t>냉난방공조공사, 덕트부자재(분기관)</t>
  </si>
  <si>
    <t>56F3E130575F35F3962721EF069B258AC04964</t>
  </si>
  <si>
    <t>010756F3E130575F35F3962721EF069B258AC04964</t>
  </si>
  <si>
    <t>냉난방공조공사, 덕트부자재(리드싱분기관)</t>
  </si>
  <si>
    <t>평균￠200*￠150*￠200mm</t>
  </si>
  <si>
    <t>56F3E130575F35F3962721EF069B258AC04965</t>
  </si>
  <si>
    <t>010756F3E130575F35F3962721EF069B258AC04965</t>
  </si>
  <si>
    <t>냉난방공조공사, 룸컨트롤용전선 및 전선관설치</t>
  </si>
  <si>
    <t>56F3E130575F35F3962721EF069B258AC04845</t>
  </si>
  <si>
    <t>010756F3E130575F35F3962721EF069B258AC04845</t>
  </si>
  <si>
    <t>냉난방공조공사, 외벽천공</t>
  </si>
  <si>
    <t>￠250mm</t>
  </si>
  <si>
    <t>56F3E130575F35F3962721EF069B258AC04844</t>
  </si>
  <si>
    <t>010756F3E130575F35F3962721EF069B258AC04844</t>
  </si>
  <si>
    <t>5652C1330769865A93C0905E66F4002</t>
  </si>
  <si>
    <t>01075652C1330769865A93C0905E66F4002</t>
  </si>
  <si>
    <t>화분</t>
  </si>
  <si>
    <t>165*75*700</t>
  </si>
  <si>
    <t>56F3E130575F35F3962721EF069B258AC04841</t>
  </si>
  <si>
    <t>010756F3E130575F35F3962721EF069B258AC04841</t>
  </si>
  <si>
    <t>495*75*700</t>
  </si>
  <si>
    <t>56F3E130575F35F3962721EF069B258AC04840</t>
  </si>
  <si>
    <t>010756F3E130575F35F3962721EF069B258AC04840</t>
  </si>
  <si>
    <t>495*75*2500</t>
  </si>
  <si>
    <t>56F3E130575F35F3962721EF069B258AC04843</t>
  </si>
  <si>
    <t>010756F3E130575F35F3962721EF069B258AC04843</t>
  </si>
  <si>
    <t>화분수조</t>
  </si>
  <si>
    <t>500*350*300</t>
  </si>
  <si>
    <t>56F3E130575F35F3962721EF069B258AC04842</t>
  </si>
  <si>
    <t>010756F3E130575F35F3962721EF069B258AC04842</t>
  </si>
  <si>
    <t>옥외용벤치</t>
  </si>
  <si>
    <t>1580*645*405</t>
  </si>
  <si>
    <t>56F3E130575F35F3962721EF069B258AC0484D</t>
  </si>
  <si>
    <t>010756F3E130575F35F3962721EF069B258AC0484D</t>
  </si>
  <si>
    <t>5652C1330769865A93C0905E66F5003</t>
  </si>
  <si>
    <t>01075652C1330769865A93C0905E66F5003</t>
  </si>
  <si>
    <t>단수조정</t>
  </si>
  <si>
    <t>56F3E130575F35F3962721EF069B258AC04FF5</t>
  </si>
  <si>
    <t>010756F3E130575F35F3962721EF069B258AC04FF5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</si>
  <si>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</si>
  <si>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</si>
  <si>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</si>
  <si>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</si>
  <si>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</si>
  <si>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</si>
  <si>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</si>
  <si>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</si>
  <si>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</si>
  <si>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</si>
  <si>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</si>
  <si>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</si>
  <si>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</si>
  <si>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</si>
  <si>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</si>
  <si>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</si>
  <si>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</si>
  <si>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</si>
  <si>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</si>
  <si>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</si>
  <si>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</si>
  <si>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17.4%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</si>
  <si>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</si>
  <si>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</si>
  <si>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</si>
  <si>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</si>
  <si>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</si>
  <si>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</si>
  <si>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</si>
  <si>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</si>
  <si>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</si>
  <si>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</si>
  <si>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</si>
  <si>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</si>
  <si>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</si>
  <si>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</si>
  <si>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</si>
  <si>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</si>
  <si>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</si>
  <si>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</si>
  <si>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</si>
  <si>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</si>
  <si>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</si>
  <si>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</si>
  <si>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</si>
  <si>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2.28%</t>
  </si>
  <si>
    <t>작은값 적용</t>
  </si>
  <si>
    <t>CC</t>
  </si>
  <si>
    <t>(재료비+직노) * 2.28% * 1.2</t>
  </si>
  <si>
    <t>CG</t>
  </si>
  <si>
    <t>기   타    경   비</t>
  </si>
  <si>
    <t>(재료비+노무비) * 5.2%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</si>
  <si>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</si>
  <si>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</si>
  <si>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</si>
  <si>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</si>
  <si>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</si>
  <si>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</si>
  <si>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</si>
  <si>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</si>
  <si>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</si>
  <si>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D5</t>
  </si>
  <si>
    <t>석  면  분  담  금</t>
  </si>
  <si>
    <t>노무비 * 0.006%</t>
  </si>
  <si>
    <t>D7</t>
  </si>
  <si>
    <t>임금 채권 부담금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</si>
  <si>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</si>
  <si>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</si>
  <si>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</si>
  <si>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</si>
  <si>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</si>
  <si>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</si>
  <si>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</si>
  <si>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</si>
  <si>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</si>
  <si>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</si>
  <si>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</si>
  <si>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</si>
  <si>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</si>
  <si>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</si>
  <si>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</si>
  <si>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</si>
  <si>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</si>
  <si>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</si>
  <si>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</si>
  <si>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DL</t>
  </si>
  <si>
    <t>관급자 관급자재비</t>
  </si>
  <si>
    <t>S2</t>
  </si>
  <si>
    <t>총   공   사    비</t>
  </si>
  <si>
    <t>AL스크린루바 설치</t>
  </si>
  <si>
    <t>100*30*1.5t, @120</t>
    <phoneticPr fontId="1" type="noConversion"/>
  </si>
  <si>
    <t>주방 가구설치 공사</t>
    <phoneticPr fontId="1" type="noConversion"/>
  </si>
  <si>
    <t>식</t>
    <phoneticPr fontId="1" type="noConversion"/>
  </si>
  <si>
    <t>드랍커튼</t>
    <phoneticPr fontId="1" type="noConversion"/>
  </si>
  <si>
    <t>GENIUS</t>
    <phoneticPr fontId="1" type="noConversion"/>
  </si>
  <si>
    <t>010404  금  속  공  사</t>
    <phoneticPr fontId="1" type="noConversion"/>
  </si>
  <si>
    <t>010405  칠    공    사</t>
    <phoneticPr fontId="1" type="noConversion"/>
  </si>
  <si>
    <t>010406  철  거  공  사</t>
    <phoneticPr fontId="1" type="noConversion"/>
  </si>
  <si>
    <t>010407  자재대 및 운반비</t>
    <phoneticPr fontId="1" type="noConversion"/>
  </si>
  <si>
    <t>010408  건설폐기물처리비</t>
    <phoneticPr fontId="1" type="noConversion"/>
  </si>
  <si>
    <t>0106  부대공사</t>
    <phoneticPr fontId="1" type="noConversion"/>
  </si>
  <si>
    <t>냉난방기 설치공사</t>
    <phoneticPr fontId="1" type="noConversion"/>
  </si>
  <si>
    <t>010504  수  장  공  사</t>
    <phoneticPr fontId="1" type="noConversion"/>
  </si>
  <si>
    <t>010505  금  속  공  사</t>
    <phoneticPr fontId="1" type="noConversion"/>
  </si>
  <si>
    <t>010506  미  장  공  사</t>
    <phoneticPr fontId="1" type="noConversion"/>
  </si>
  <si>
    <t>010507  칠    공    사</t>
    <phoneticPr fontId="1" type="noConversion"/>
  </si>
  <si>
    <t>010508  철  거  공  사</t>
    <phoneticPr fontId="1" type="noConversion"/>
  </si>
  <si>
    <t>010509  작 업 부 산 물</t>
    <phoneticPr fontId="1" type="noConversion"/>
  </si>
  <si>
    <t>010510  자재대 및 운반비</t>
    <phoneticPr fontId="1" type="noConversion"/>
  </si>
  <si>
    <t>010511  건설폐기물처리비</t>
    <phoneticPr fontId="1" type="noConversion"/>
  </si>
  <si>
    <t>지급자재비</t>
    <phoneticPr fontId="1" type="noConversion"/>
  </si>
  <si>
    <t>강관 수평비계 매기</t>
    <phoneticPr fontId="1" type="noConversion"/>
  </si>
  <si>
    <t>금액 : 일십칠억육천팔백이십팔만팔천원(￦1,768,288,000)</t>
    <phoneticPr fontId="1" type="noConversion"/>
  </si>
  <si>
    <t>0108  지급자재비</t>
    <phoneticPr fontId="1" type="noConversion"/>
  </si>
  <si>
    <t>[ 안좌 글라스큐브 치유센터 조성공사(실내건축) ]</t>
    <phoneticPr fontId="1" type="noConversion"/>
  </si>
  <si>
    <t>'[ 안좌 글라스큐브 치유센터 조성공사(실내건축) ]</t>
  </si>
  <si>
    <t>공사명 : 안좌 글라스큐브 치유센터 조성공사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</si>
</sst>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5" xfId="0" quotePrefix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872C6-D9D5-408F-AD9D-5B6F556340C9}">
  <sheetPr>
    <pageSetUpPr fitToPage="1"/>
  </sheetPr>
  <dimension ref="A1:I37"/>
  <sheetViews>
    <sheetView tabSelected="1" topLeftCell="B1" workbookViewId="0">
      <selection activeCell="G10" sqref="G10"/>
    </sheetView>
  </sheetViews>
  <sheetFormatPr defaultRowHeight="16.5" x14ac:dyDescent="0.3"/>
  <cols>
    <col min="1" max="1" width="0" hidden="1" customWidth="1"/>
    <col min="2" max="3" width="4.75" customWidth="1"/>
    <col min="4" max="4" width="35.75" customWidth="1"/>
    <col min="5" max="5" width="25.75" customWidth="1"/>
    <col min="6" max="6" width="60.75" customWidth="1"/>
    <col min="7" max="7" width="30.75" customWidth="1"/>
    <col min="9" max="9" width="13" bestFit="1" customWidth="1"/>
  </cols>
  <sheetData>
    <row r="1" spans="1:9" ht="24" customHeight="1" x14ac:dyDescent="0.3">
      <c r="B1" s="21" t="s">
        <v>663</v>
      </c>
      <c r="C1" s="21"/>
      <c r="D1" s="21"/>
      <c r="E1" s="21"/>
      <c r="F1" s="21"/>
      <c r="G1" s="21"/>
    </row>
    <row r="2" spans="1:9" ht="22.15" customHeight="1" x14ac:dyDescent="0.3">
      <c r="B2" s="22" t="s">
        <v>778</v>
      </c>
      <c r="C2" s="22"/>
      <c r="D2" s="22"/>
      <c r="E2" s="22"/>
      <c r="F2" s="23" t="s">
        <v>774</v>
      </c>
      <c r="G2" s="23"/>
    </row>
    <row r="3" spans="1:9" ht="22.15" customHeight="1" x14ac:dyDescent="0.3">
      <c r="B3" s="20" t="s">
        <v>664</v>
      </c>
      <c r="C3" s="20"/>
      <c r="D3" s="20"/>
      <c r="E3" s="15" t="s">
        <v>665</v>
      </c>
      <c r="F3" s="15" t="s">
        <v>666</v>
      </c>
      <c r="G3" s="15" t="s">
        <v>662</v>
      </c>
    </row>
    <row r="4" spans="1:9" ht="22.15" customHeight="1" x14ac:dyDescent="0.3">
      <c r="A4" s="1" t="s">
        <v>671</v>
      </c>
      <c r="B4" s="24" t="s">
        <v>667</v>
      </c>
      <c r="C4" s="24" t="s">
        <v>668</v>
      </c>
      <c r="D4" s="15" t="s">
        <v>672</v>
      </c>
      <c r="E4" s="12">
        <f>TRUNC(공종별집계표!F5, 0)</f>
        <v>0</v>
      </c>
      <c r="F4" s="10" t="s">
        <v>51</v>
      </c>
      <c r="G4" s="10" t="s">
        <v>51</v>
      </c>
      <c r="I4" s="12"/>
    </row>
    <row r="5" spans="1:9" ht="22.15" customHeight="1" x14ac:dyDescent="0.3">
      <c r="A5" s="1" t="s">
        <v>673</v>
      </c>
      <c r="B5" s="24"/>
      <c r="C5" s="24"/>
      <c r="D5" s="15" t="s">
        <v>674</v>
      </c>
      <c r="E5" s="12">
        <v>0</v>
      </c>
      <c r="F5" s="10" t="s">
        <v>51</v>
      </c>
      <c r="G5" s="10" t="s">
        <v>51</v>
      </c>
    </row>
    <row r="6" spans="1:9" ht="22.15" customHeight="1" x14ac:dyDescent="0.3">
      <c r="A6" s="1" t="s">
        <v>675</v>
      </c>
      <c r="B6" s="24"/>
      <c r="C6" s="24"/>
      <c r="D6" s="15" t="s">
        <v>676</v>
      </c>
      <c r="E6" s="12">
        <v>0</v>
      </c>
      <c r="F6" s="10" t="s">
        <v>51</v>
      </c>
      <c r="G6" s="10" t="s">
        <v>51</v>
      </c>
    </row>
    <row r="7" spans="1:9" ht="22.15" customHeight="1" x14ac:dyDescent="0.3">
      <c r="A7" s="1" t="s">
        <v>677</v>
      </c>
      <c r="B7" s="24"/>
      <c r="C7" s="24"/>
      <c r="D7" s="15" t="s">
        <v>678</v>
      </c>
      <c r="E7" s="12">
        <f>TRUNC(E4+E5-E6, 0)</f>
        <v>0</v>
      </c>
      <c r="F7" s="10" t="s">
        <v>51</v>
      </c>
      <c r="G7" s="10" t="s">
        <v>51</v>
      </c>
    </row>
    <row r="8" spans="1:9" ht="22.15" customHeight="1" x14ac:dyDescent="0.3">
      <c r="A8" s="1" t="s">
        <v>679</v>
      </c>
      <c r="B8" s="24"/>
      <c r="C8" s="24" t="s">
        <v>669</v>
      </c>
      <c r="D8" s="15" t="s">
        <v>680</v>
      </c>
      <c r="E8" s="12">
        <f>TRUNC(공종별집계표!H5, 0)</f>
        <v>0</v>
      </c>
      <c r="F8" s="10" t="s">
        <v>51</v>
      </c>
      <c r="G8" s="10" t="s">
        <v>51</v>
      </c>
    </row>
    <row r="9" spans="1:9" ht="22.15" customHeight="1" x14ac:dyDescent="0.3">
      <c r="A9" s="1" t="s">
        <v>681</v>
      </c>
      <c r="B9" s="24"/>
      <c r="C9" s="24"/>
      <c r="D9" s="15" t="s">
        <v>682</v>
      </c>
      <c r="E9" s="12">
        <f>TRUNC((E8)*0.174, 0)</f>
        <v>0</v>
      </c>
      <c r="F9" s="10" t="s">
        <v>683</v>
      </c>
      <c r="G9" s="10" t="s">
        <v>51</v>
      </c>
    </row>
    <row r="10" spans="1:9" ht="22.15" customHeight="1" x14ac:dyDescent="0.3">
      <c r="A10" s="1" t="s">
        <v>684</v>
      </c>
      <c r="B10" s="24"/>
      <c r="C10" s="24"/>
      <c r="D10" s="15" t="s">
        <v>678</v>
      </c>
      <c r="E10" s="12">
        <f>TRUNC(E8+E9, 0)</f>
        <v>0</v>
      </c>
      <c r="F10" s="10" t="s">
        <v>51</v>
      </c>
      <c r="G10" s="10" t="s">
        <v>51</v>
      </c>
    </row>
    <row r="11" spans="1:9" ht="22.15" customHeight="1" x14ac:dyDescent="0.3">
      <c r="A11" s="1" t="s">
        <v>685</v>
      </c>
      <c r="B11" s="24"/>
      <c r="C11" s="24" t="s">
        <v>670</v>
      </c>
      <c r="D11" s="15" t="s">
        <v>686</v>
      </c>
      <c r="E11" s="12">
        <f>TRUNC(공종별집계표!J5, 0)</f>
        <v>0</v>
      </c>
      <c r="F11" s="10" t="s">
        <v>51</v>
      </c>
      <c r="G11" s="10" t="s">
        <v>51</v>
      </c>
    </row>
    <row r="12" spans="1:9" ht="22.15" customHeight="1" x14ac:dyDescent="0.3">
      <c r="A12" s="1" t="s">
        <v>687</v>
      </c>
      <c r="B12" s="24"/>
      <c r="C12" s="24"/>
      <c r="D12" s="15" t="s">
        <v>688</v>
      </c>
      <c r="E12" s="12">
        <f>TRUNC(E10*0.0356, 0)</f>
        <v>0</v>
      </c>
      <c r="F12" s="10" t="s">
        <v>689</v>
      </c>
      <c r="G12" s="10" t="s">
        <v>51</v>
      </c>
    </row>
    <row r="13" spans="1:9" ht="22.15" customHeight="1" x14ac:dyDescent="0.3">
      <c r="A13" s="1" t="s">
        <v>690</v>
      </c>
      <c r="B13" s="24"/>
      <c r="C13" s="24"/>
      <c r="D13" s="15" t="s">
        <v>691</v>
      </c>
      <c r="E13" s="12">
        <f>TRUNC(E10*0.0101, 0)</f>
        <v>0</v>
      </c>
      <c r="F13" s="10" t="s">
        <v>692</v>
      </c>
      <c r="G13" s="10" t="s">
        <v>51</v>
      </c>
    </row>
    <row r="14" spans="1:9" ht="22.15" customHeight="1" x14ac:dyDescent="0.3">
      <c r="A14" s="1" t="s">
        <v>693</v>
      </c>
      <c r="B14" s="24"/>
      <c r="C14" s="24"/>
      <c r="D14" s="15" t="s">
        <v>694</v>
      </c>
      <c r="E14" s="12">
        <f>TRUNC((E8)*0.03595, 0)</f>
        <v>0</v>
      </c>
      <c r="F14" s="10" t="s">
        <v>695</v>
      </c>
      <c r="G14" s="10" t="s">
        <v>51</v>
      </c>
    </row>
    <row r="15" spans="1:9" ht="22.15" customHeight="1" x14ac:dyDescent="0.3">
      <c r="A15" s="1" t="s">
        <v>696</v>
      </c>
      <c r="B15" s="24"/>
      <c r="C15" s="24"/>
      <c r="D15" s="15" t="s">
        <v>697</v>
      </c>
      <c r="E15" s="12">
        <f>TRUNC((E8)*0.0475, 0)</f>
        <v>0</v>
      </c>
      <c r="F15" s="10" t="s">
        <v>698</v>
      </c>
      <c r="G15" s="10" t="s">
        <v>51</v>
      </c>
    </row>
    <row r="16" spans="1:9" ht="22.15" customHeight="1" x14ac:dyDescent="0.3">
      <c r="A16" s="1" t="s">
        <v>699</v>
      </c>
      <c r="B16" s="24"/>
      <c r="C16" s="24"/>
      <c r="D16" s="15" t="s">
        <v>700</v>
      </c>
      <c r="E16" s="12">
        <f>TRUNC(E14*0.1314, 0)</f>
        <v>0</v>
      </c>
      <c r="F16" s="10" t="s">
        <v>701</v>
      </c>
      <c r="G16" s="10" t="s">
        <v>51</v>
      </c>
    </row>
    <row r="17" spans="1:7" ht="22.15" customHeight="1" x14ac:dyDescent="0.3">
      <c r="A17" s="1" t="s">
        <v>702</v>
      </c>
      <c r="B17" s="24"/>
      <c r="C17" s="24"/>
      <c r="D17" s="15" t="s">
        <v>703</v>
      </c>
      <c r="E17" s="12">
        <f>TRUNC((E8)*0.023, 0)</f>
        <v>0</v>
      </c>
      <c r="F17" s="10" t="s">
        <v>704</v>
      </c>
      <c r="G17" s="10" t="s">
        <v>51</v>
      </c>
    </row>
    <row r="18" spans="1:7" ht="22.15" customHeight="1" x14ac:dyDescent="0.3">
      <c r="A18" s="1" t="s">
        <v>705</v>
      </c>
      <c r="B18" s="24"/>
      <c r="C18" s="24"/>
      <c r="D18" s="15" t="s">
        <v>706</v>
      </c>
      <c r="E18" s="12"/>
      <c r="F18" s="10" t="s">
        <v>707</v>
      </c>
      <c r="G18" s="10" t="s">
        <v>708</v>
      </c>
    </row>
    <row r="19" spans="1:7" ht="22.15" customHeight="1" x14ac:dyDescent="0.3">
      <c r="A19" s="1" t="s">
        <v>709</v>
      </c>
      <c r="B19" s="24"/>
      <c r="C19" s="24"/>
      <c r="D19" s="15" t="s">
        <v>706</v>
      </c>
      <c r="E19" s="12"/>
      <c r="F19" s="10" t="s">
        <v>710</v>
      </c>
      <c r="G19" s="10" t="s">
        <v>51</v>
      </c>
    </row>
    <row r="20" spans="1:7" ht="22.15" customHeight="1" x14ac:dyDescent="0.3">
      <c r="A20" s="1" t="s">
        <v>711</v>
      </c>
      <c r="B20" s="24"/>
      <c r="C20" s="24"/>
      <c r="D20" s="15" t="s">
        <v>712</v>
      </c>
      <c r="E20" s="12">
        <f>TRUNC((E7+E10)*0.052, 0)</f>
        <v>0</v>
      </c>
      <c r="F20" s="10" t="s">
        <v>713</v>
      </c>
      <c r="G20" s="10" t="s">
        <v>51</v>
      </c>
    </row>
    <row r="21" spans="1:7" ht="22.15" customHeight="1" x14ac:dyDescent="0.3">
      <c r="A21" s="1" t="s">
        <v>714</v>
      </c>
      <c r="B21" s="24"/>
      <c r="C21" s="24"/>
      <c r="D21" s="15" t="s">
        <v>715</v>
      </c>
      <c r="E21" s="12">
        <f>TRUNC((E7+E8+E11)*0.005, 0)</f>
        <v>0</v>
      </c>
      <c r="F21" s="10" t="s">
        <v>716</v>
      </c>
      <c r="G21" s="10" t="s">
        <v>51</v>
      </c>
    </row>
    <row r="22" spans="1:7" ht="22.15" customHeight="1" x14ac:dyDescent="0.3">
      <c r="A22" s="1" t="s">
        <v>717</v>
      </c>
      <c r="B22" s="24"/>
      <c r="C22" s="24"/>
      <c r="D22" s="15" t="s">
        <v>718</v>
      </c>
      <c r="E22" s="12">
        <f>TRUNC((E7+E8+E11)*0.00081, 0)</f>
        <v>0</v>
      </c>
      <c r="F22" s="10" t="s">
        <v>719</v>
      </c>
      <c r="G22" s="10" t="s">
        <v>51</v>
      </c>
    </row>
    <row r="23" spans="1:7" ht="22.15" customHeight="1" x14ac:dyDescent="0.3">
      <c r="A23" s="1" t="s">
        <v>720</v>
      </c>
      <c r="B23" s="24"/>
      <c r="C23" s="24"/>
      <c r="D23" s="15" t="s">
        <v>721</v>
      </c>
      <c r="E23" s="12">
        <f>TRUNC((E7+E8+E11)*0.0007, 0)</f>
        <v>0</v>
      </c>
      <c r="F23" s="10" t="s">
        <v>722</v>
      </c>
      <c r="G23" s="10" t="s">
        <v>51</v>
      </c>
    </row>
    <row r="24" spans="1:7" ht="22.15" customHeight="1" x14ac:dyDescent="0.3">
      <c r="A24" s="1" t="s">
        <v>723</v>
      </c>
      <c r="B24" s="24"/>
      <c r="C24" s="24"/>
      <c r="D24" s="15" t="s">
        <v>724</v>
      </c>
      <c r="E24" s="12">
        <f>TRUNC(E10*0.00006, 0)</f>
        <v>0</v>
      </c>
      <c r="F24" s="10" t="s">
        <v>725</v>
      </c>
      <c r="G24" s="10" t="s">
        <v>51</v>
      </c>
    </row>
    <row r="25" spans="1:7" ht="22.15" customHeight="1" x14ac:dyDescent="0.3">
      <c r="A25" s="1" t="s">
        <v>726</v>
      </c>
      <c r="B25" s="11"/>
      <c r="C25" s="11"/>
      <c r="D25" s="15" t="s">
        <v>727</v>
      </c>
      <c r="E25" s="12">
        <f>TRUNC(E10*0.0009, 0)</f>
        <v>0</v>
      </c>
      <c r="F25" s="10" t="s">
        <v>728</v>
      </c>
      <c r="G25" s="10" t="s">
        <v>51</v>
      </c>
    </row>
    <row r="26" spans="1:7" ht="22.15" customHeight="1" x14ac:dyDescent="0.3">
      <c r="A26" s="1" t="s">
        <v>729</v>
      </c>
      <c r="B26" s="11"/>
      <c r="C26" s="11"/>
      <c r="D26" s="15" t="s">
        <v>678</v>
      </c>
      <c r="E26" s="12">
        <f>TRUNC(E11+E12+E13+E14+E15+E17+E18+E16+E20+E21+E22+E23+E24+E25, 0)</f>
        <v>0</v>
      </c>
      <c r="F26" s="10" t="s">
        <v>51</v>
      </c>
      <c r="G26" s="10" t="s">
        <v>51</v>
      </c>
    </row>
    <row r="27" spans="1:7" ht="22.15" customHeight="1" x14ac:dyDescent="0.3">
      <c r="A27" s="1" t="s">
        <v>730</v>
      </c>
      <c r="B27" s="20" t="s">
        <v>731</v>
      </c>
      <c r="C27" s="20"/>
      <c r="D27" s="20"/>
      <c r="E27" s="12">
        <f>TRUNC(E7+E10+E26, 0)</f>
        <v>0</v>
      </c>
      <c r="F27" s="10" t="s">
        <v>51</v>
      </c>
      <c r="G27" s="10" t="s">
        <v>51</v>
      </c>
    </row>
    <row r="28" spans="1:7" ht="22.15" customHeight="1" x14ac:dyDescent="0.3">
      <c r="A28" s="1" t="s">
        <v>732</v>
      </c>
      <c r="B28" s="20" t="s">
        <v>733</v>
      </c>
      <c r="C28" s="20"/>
      <c r="D28" s="20"/>
      <c r="E28" s="12">
        <f>TRUNC((E27)*0.08, 0)</f>
        <v>0</v>
      </c>
      <c r="F28" s="10" t="s">
        <v>734</v>
      </c>
      <c r="G28" s="10" t="s">
        <v>51</v>
      </c>
    </row>
    <row r="29" spans="1:7" ht="22.15" customHeight="1" x14ac:dyDescent="0.3">
      <c r="A29" s="1" t="s">
        <v>735</v>
      </c>
      <c r="B29" s="20" t="s">
        <v>736</v>
      </c>
      <c r="C29" s="20"/>
      <c r="D29" s="20"/>
      <c r="E29" s="12"/>
      <c r="F29" s="10" t="s">
        <v>737</v>
      </c>
      <c r="G29" s="10" t="s">
        <v>51</v>
      </c>
    </row>
    <row r="30" spans="1:7" ht="22.15" customHeight="1" x14ac:dyDescent="0.3">
      <c r="A30" s="1" t="s">
        <v>738</v>
      </c>
      <c r="B30" s="20" t="s">
        <v>739</v>
      </c>
      <c r="C30" s="20"/>
      <c r="D30" s="20"/>
      <c r="E30" s="12">
        <f>TRUNC(공종별집계표!T16+공종별집계표!T24+공종별집계표!T33+공종별집계표!T43+공종별집계표!T56, 0)</f>
        <v>0</v>
      </c>
      <c r="F30" s="10" t="s">
        <v>51</v>
      </c>
      <c r="G30" s="10" t="s">
        <v>51</v>
      </c>
    </row>
    <row r="31" spans="1:7" ht="22.15" customHeight="1" x14ac:dyDescent="0.3">
      <c r="A31" s="1" t="s">
        <v>740</v>
      </c>
      <c r="B31" s="20" t="s">
        <v>741</v>
      </c>
      <c r="C31" s="20"/>
      <c r="D31" s="20"/>
      <c r="E31" s="12">
        <f>TRUNC(E27+E28+E29+E30, 0)</f>
        <v>0</v>
      </c>
      <c r="F31" s="10" t="s">
        <v>51</v>
      </c>
      <c r="G31" s="10" t="s">
        <v>51</v>
      </c>
    </row>
    <row r="32" spans="1:7" ht="22.15" customHeight="1" x14ac:dyDescent="0.3">
      <c r="A32" s="1" t="s">
        <v>742</v>
      </c>
      <c r="B32" s="20" t="s">
        <v>743</v>
      </c>
      <c r="C32" s="20"/>
      <c r="D32" s="20"/>
      <c r="E32" s="12">
        <f>TRUNC(E31*0.1, 0)</f>
        <v>0</v>
      </c>
      <c r="F32" s="10" t="s">
        <v>744</v>
      </c>
      <c r="G32" s="10" t="s">
        <v>51</v>
      </c>
    </row>
    <row r="33" spans="1:9" ht="22.15" customHeight="1" x14ac:dyDescent="0.3">
      <c r="A33" s="1" t="s">
        <v>745</v>
      </c>
      <c r="B33" s="20" t="s">
        <v>746</v>
      </c>
      <c r="C33" s="20"/>
      <c r="D33" s="20"/>
      <c r="E33" s="12">
        <f>TRUNC(E31+E32, 0)</f>
        <v>0</v>
      </c>
      <c r="F33" s="10" t="s">
        <v>51</v>
      </c>
      <c r="G33" s="10" t="s">
        <v>51</v>
      </c>
    </row>
    <row r="34" spans="1:9" ht="22.15" customHeight="1" x14ac:dyDescent="0.3">
      <c r="A34" s="1" t="s">
        <v>747</v>
      </c>
      <c r="B34" s="20" t="s">
        <v>748</v>
      </c>
      <c r="C34" s="20"/>
      <c r="D34" s="20"/>
      <c r="E34" s="12">
        <f>TRUNC(공종별집계표!T58, 0)</f>
        <v>0</v>
      </c>
      <c r="F34" s="10" t="s">
        <v>51</v>
      </c>
      <c r="G34" s="10" t="s">
        <v>51</v>
      </c>
    </row>
    <row r="35" spans="1:9" ht="22.15" customHeight="1" x14ac:dyDescent="0.3">
      <c r="A35" s="1"/>
      <c r="B35" s="20" t="s">
        <v>772</v>
      </c>
      <c r="C35" s="20"/>
      <c r="D35" s="20"/>
      <c r="E35" s="17"/>
      <c r="F35" s="14"/>
      <c r="G35" s="14"/>
      <c r="I35" s="18">
        <v>391000000</v>
      </c>
    </row>
    <row r="36" spans="1:9" ht="22.15" customHeight="1" x14ac:dyDescent="0.3">
      <c r="A36" s="1" t="s">
        <v>749</v>
      </c>
      <c r="B36" s="20" t="s">
        <v>750</v>
      </c>
      <c r="C36" s="20"/>
      <c r="D36" s="20"/>
      <c r="E36" s="12">
        <f>TRUNC(E33+E35+E34, 0)</f>
        <v>0</v>
      </c>
      <c r="F36" s="10" t="s">
        <v>51</v>
      </c>
      <c r="G36" s="10" t="s">
        <v>51</v>
      </c>
      <c r="I36">
        <v>1.1000000000000001</v>
      </c>
    </row>
    <row r="37" spans="1:9" x14ac:dyDescent="0.3">
      <c r="I37" s="19">
        <f>I35*I36</f>
        <v>430100000.00000006</v>
      </c>
    </row>
  </sheetData>
  <mergeCells count="18">
    <mergeCell ref="B1:G1"/>
    <mergeCell ref="B2:E2"/>
    <mergeCell ref="F2:G2"/>
    <mergeCell ref="B3:D3"/>
    <mergeCell ref="B4:B24"/>
    <mergeCell ref="C4:C7"/>
    <mergeCell ref="C8:C10"/>
    <mergeCell ref="C11:C24"/>
    <mergeCell ref="B33:D33"/>
    <mergeCell ref="B34:D34"/>
    <mergeCell ref="B36:D36"/>
    <mergeCell ref="B27:D27"/>
    <mergeCell ref="B28:D28"/>
    <mergeCell ref="B29:D29"/>
    <mergeCell ref="B30:D30"/>
    <mergeCell ref="B31:D31"/>
    <mergeCell ref="B32:D32"/>
    <mergeCell ref="B35:D35"/>
  </mergeCells>
  <phoneticPr fontId="1" type="noConversion"/>
  <pageMargins left="0.78740157480314954" right="0" top="0.39370078740157477" bottom="0.39370078740157477" header="0" footer="0"/>
  <pageSetup paperSize="9" scale="77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948A2-02D4-42B1-B927-1E1AE4D66F86}">
  <sheetPr>
    <pageSetUpPr fitToPage="1"/>
  </sheetPr>
  <dimension ref="A1:T76"/>
  <sheetViews>
    <sheetView workbookViewId="0">
      <selection activeCell="A2" sqref="A2"/>
    </sheetView>
  </sheetViews>
  <sheetFormatPr defaultRowHeight="16.5" x14ac:dyDescent="0.3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  <col min="14" max="16" width="2.75" hidden="1" customWidth="1"/>
    <col min="17" max="19" width="1.75" hidden="1" customWidth="1"/>
    <col min="20" max="20" width="18.7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776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5" t="s">
        <v>1</v>
      </c>
      <c r="B3" s="25" t="s">
        <v>2</v>
      </c>
      <c r="C3" s="25" t="s">
        <v>3</v>
      </c>
      <c r="D3" s="25" t="s">
        <v>4</v>
      </c>
      <c r="E3" s="25" t="s">
        <v>5</v>
      </c>
      <c r="F3" s="25"/>
      <c r="G3" s="25" t="s">
        <v>8</v>
      </c>
      <c r="H3" s="25"/>
      <c r="I3" s="25" t="s">
        <v>9</v>
      </c>
      <c r="J3" s="25"/>
      <c r="K3" s="25" t="s">
        <v>10</v>
      </c>
      <c r="L3" s="25"/>
      <c r="M3" s="25" t="s">
        <v>11</v>
      </c>
      <c r="N3" s="22" t="s">
        <v>12</v>
      </c>
      <c r="O3" s="22" t="s">
        <v>13</v>
      </c>
      <c r="P3" s="22" t="s">
        <v>14</v>
      </c>
      <c r="Q3" s="22" t="s">
        <v>15</v>
      </c>
      <c r="R3" s="22" t="s">
        <v>16</v>
      </c>
      <c r="S3" s="22" t="s">
        <v>17</v>
      </c>
      <c r="T3" s="22" t="s">
        <v>18</v>
      </c>
    </row>
    <row r="4" spans="1:20" ht="30" customHeight="1" x14ac:dyDescent="0.3">
      <c r="A4" s="26"/>
      <c r="B4" s="26"/>
      <c r="C4" s="26"/>
      <c r="D4" s="26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6"/>
      <c r="N4" s="22"/>
      <c r="O4" s="22"/>
      <c r="P4" s="22"/>
      <c r="Q4" s="22"/>
      <c r="R4" s="22"/>
      <c r="S4" s="22"/>
      <c r="T4" s="22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>
        <f>F6+F17+F25+F34+F44+F57</f>
        <v>0</v>
      </c>
      <c r="F5" s="12">
        <f t="shared" ref="F5:F36" si="0">E5*D5</f>
        <v>0</v>
      </c>
      <c r="G5" s="12">
        <f>H6+H17+H25+H34+H44+H57</f>
        <v>0</v>
      </c>
      <c r="H5" s="12">
        <f t="shared" ref="H5:H36" si="1">G5*D5</f>
        <v>0</v>
      </c>
      <c r="I5" s="12">
        <f>J6+J17+J25+J34+J44+J57</f>
        <v>0</v>
      </c>
      <c r="J5" s="12">
        <f t="shared" ref="J5:J36" si="2">I5*D5</f>
        <v>0</v>
      </c>
      <c r="K5" s="12">
        <f t="shared" ref="K5:K36" si="3">E5+G5+I5</f>
        <v>0</v>
      </c>
      <c r="L5" s="12">
        <f t="shared" ref="L5:L36" si="4">F5+H5+J5</f>
        <v>0</v>
      </c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>
        <f>F7+F8+F9+F10+F11+F12+F13+F14+F15</f>
        <v>0</v>
      </c>
      <c r="F6" s="12">
        <f t="shared" si="0"/>
        <v>0</v>
      </c>
      <c r="G6" s="12">
        <f>H7+H8+H9+H10+H11+H12+H13+H14+H15</f>
        <v>0</v>
      </c>
      <c r="H6" s="12">
        <f t="shared" si="1"/>
        <v>0</v>
      </c>
      <c r="I6" s="12">
        <f>J7+J8+J9+J10+J11+J12+J13+J14+J15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>
        <f>공종별내역서!F28</f>
        <v>0</v>
      </c>
      <c r="F7" s="12">
        <f t="shared" si="0"/>
        <v>0</v>
      </c>
      <c r="G7" s="12">
        <f>공종별내역서!H28</f>
        <v>0</v>
      </c>
      <c r="H7" s="12">
        <f t="shared" si="1"/>
        <v>0</v>
      </c>
      <c r="I7" s="12">
        <f>공종별내역서!J28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88</v>
      </c>
      <c r="B8" s="10" t="s">
        <v>51</v>
      </c>
      <c r="C8" s="10" t="s">
        <v>51</v>
      </c>
      <c r="D8" s="11">
        <v>1</v>
      </c>
      <c r="E8" s="12">
        <f>공종별내역서!F53</f>
        <v>0</v>
      </c>
      <c r="F8" s="12">
        <f t="shared" si="0"/>
        <v>0</v>
      </c>
      <c r="G8" s="12">
        <f>공종별내역서!H53</f>
        <v>0</v>
      </c>
      <c r="H8" s="12">
        <f t="shared" si="1"/>
        <v>0</v>
      </c>
      <c r="I8" s="12">
        <f>공종별내역서!J53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1" t="s">
        <v>89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106</v>
      </c>
      <c r="B9" s="10" t="s">
        <v>51</v>
      </c>
      <c r="C9" s="10" t="s">
        <v>51</v>
      </c>
      <c r="D9" s="11">
        <v>1</v>
      </c>
      <c r="E9" s="12">
        <f>공종별내역서!F78</f>
        <v>0</v>
      </c>
      <c r="F9" s="12">
        <f t="shared" si="0"/>
        <v>0</v>
      </c>
      <c r="G9" s="12">
        <f>공종별내역서!H78</f>
        <v>0</v>
      </c>
      <c r="H9" s="12">
        <f t="shared" si="1"/>
        <v>0</v>
      </c>
      <c r="I9" s="12">
        <f>공종별내역서!J78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1" t="s">
        <v>107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133</v>
      </c>
      <c r="B10" s="10" t="s">
        <v>51</v>
      </c>
      <c r="C10" s="10" t="s">
        <v>51</v>
      </c>
      <c r="D10" s="11">
        <v>1</v>
      </c>
      <c r="E10" s="12">
        <f>공종별내역서!F103</f>
        <v>0</v>
      </c>
      <c r="F10" s="12">
        <f t="shared" si="0"/>
        <v>0</v>
      </c>
      <c r="G10" s="12">
        <f>공종별내역서!H103</f>
        <v>0</v>
      </c>
      <c r="H10" s="12">
        <f t="shared" si="1"/>
        <v>0</v>
      </c>
      <c r="I10" s="12">
        <f>공종별내역서!J103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1" t="s">
        <v>134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146</v>
      </c>
      <c r="B11" s="10" t="s">
        <v>51</v>
      </c>
      <c r="C11" s="10" t="s">
        <v>51</v>
      </c>
      <c r="D11" s="11">
        <v>1</v>
      </c>
      <c r="E11" s="12">
        <f>공종별내역서!F127</f>
        <v>0</v>
      </c>
      <c r="F11" s="12">
        <f t="shared" si="0"/>
        <v>0</v>
      </c>
      <c r="G11" s="12">
        <f>공종별내역서!H127</f>
        <v>0</v>
      </c>
      <c r="H11" s="12">
        <f t="shared" si="1"/>
        <v>0</v>
      </c>
      <c r="I11" s="12">
        <f>공종별내역서!J127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1" t="s">
        <v>147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177</v>
      </c>
      <c r="B12" s="10" t="s">
        <v>51</v>
      </c>
      <c r="C12" s="10" t="s">
        <v>51</v>
      </c>
      <c r="D12" s="11">
        <v>1</v>
      </c>
      <c r="E12" s="12">
        <f>공종별내역서!F152</f>
        <v>0</v>
      </c>
      <c r="F12" s="12">
        <f t="shared" si="0"/>
        <v>0</v>
      </c>
      <c r="G12" s="12">
        <f>공종별내역서!H152</f>
        <v>0</v>
      </c>
      <c r="H12" s="12">
        <f t="shared" si="1"/>
        <v>0</v>
      </c>
      <c r="I12" s="12">
        <f>공종별내역서!J152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1" t="s">
        <v>178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211</v>
      </c>
      <c r="B13" s="10" t="s">
        <v>51</v>
      </c>
      <c r="C13" s="10" t="s">
        <v>51</v>
      </c>
      <c r="D13" s="11">
        <v>1</v>
      </c>
      <c r="E13" s="12">
        <f>공종별내역서!F177</f>
        <v>0</v>
      </c>
      <c r="F13" s="12">
        <f t="shared" si="0"/>
        <v>0</v>
      </c>
      <c r="G13" s="12">
        <f>공종별내역서!H177</f>
        <v>0</v>
      </c>
      <c r="H13" s="12">
        <f t="shared" si="1"/>
        <v>0</v>
      </c>
      <c r="I13" s="12">
        <f>공종별내역서!J177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1" t="s">
        <v>212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10" t="s">
        <v>247</v>
      </c>
      <c r="B14" s="10" t="s">
        <v>51</v>
      </c>
      <c r="C14" s="10" t="s">
        <v>51</v>
      </c>
      <c r="D14" s="11">
        <v>1</v>
      </c>
      <c r="E14" s="12">
        <f>공종별내역서!F202</f>
        <v>0</v>
      </c>
      <c r="F14" s="12">
        <f t="shared" si="0"/>
        <v>0</v>
      </c>
      <c r="G14" s="12">
        <f>공종별내역서!H202</f>
        <v>0</v>
      </c>
      <c r="H14" s="12">
        <f t="shared" si="1"/>
        <v>0</v>
      </c>
      <c r="I14" s="12">
        <f>공종별내역서!J202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1" t="s">
        <v>248</v>
      </c>
      <c r="O14" s="1" t="s">
        <v>51</v>
      </c>
      <c r="P14" s="1" t="s">
        <v>54</v>
      </c>
      <c r="Q14" s="1" t="s">
        <v>51</v>
      </c>
      <c r="R14">
        <v>3</v>
      </c>
      <c r="S14" s="1" t="s">
        <v>51</v>
      </c>
      <c r="T14" s="8"/>
    </row>
    <row r="15" spans="1:20" ht="30" customHeight="1" x14ac:dyDescent="0.3">
      <c r="A15" s="10" t="s">
        <v>255</v>
      </c>
      <c r="B15" s="10" t="s">
        <v>51</v>
      </c>
      <c r="C15" s="10" t="s">
        <v>51</v>
      </c>
      <c r="D15" s="11">
        <v>1</v>
      </c>
      <c r="E15" s="12">
        <f>공종별내역서!F227</f>
        <v>0</v>
      </c>
      <c r="F15" s="12">
        <f t="shared" si="0"/>
        <v>0</v>
      </c>
      <c r="G15" s="12">
        <f>공종별내역서!H227</f>
        <v>0</v>
      </c>
      <c r="H15" s="12">
        <f t="shared" si="1"/>
        <v>0</v>
      </c>
      <c r="I15" s="12">
        <f>공종별내역서!J227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51</v>
      </c>
      <c r="N15" s="1" t="s">
        <v>256</v>
      </c>
      <c r="O15" s="1" t="s">
        <v>51</v>
      </c>
      <c r="P15" s="1" t="s">
        <v>54</v>
      </c>
      <c r="Q15" s="1" t="s">
        <v>51</v>
      </c>
      <c r="R15">
        <v>3</v>
      </c>
      <c r="S15" s="1" t="s">
        <v>51</v>
      </c>
      <c r="T15" s="8"/>
    </row>
    <row r="16" spans="1:20" ht="30" customHeight="1" x14ac:dyDescent="0.3">
      <c r="A16" s="10" t="s">
        <v>271</v>
      </c>
      <c r="B16" s="10" t="s">
        <v>51</v>
      </c>
      <c r="C16" s="10" t="s">
        <v>51</v>
      </c>
      <c r="D16" s="11">
        <v>1</v>
      </c>
      <c r="E16" s="12">
        <f>공종별내역서!F253</f>
        <v>0</v>
      </c>
      <c r="F16" s="12">
        <f t="shared" si="0"/>
        <v>0</v>
      </c>
      <c r="G16" s="12">
        <f>공종별내역서!H253</f>
        <v>0</v>
      </c>
      <c r="H16" s="12">
        <f t="shared" si="1"/>
        <v>0</v>
      </c>
      <c r="I16" s="12">
        <f>공종별내역서!J253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51</v>
      </c>
      <c r="N16" s="1" t="s">
        <v>272</v>
      </c>
      <c r="O16" s="1" t="s">
        <v>51</v>
      </c>
      <c r="P16" s="1" t="s">
        <v>51</v>
      </c>
      <c r="Q16" s="1" t="s">
        <v>273</v>
      </c>
      <c r="R16">
        <v>3</v>
      </c>
      <c r="S16" s="1" t="s">
        <v>51</v>
      </c>
      <c r="T16" s="8">
        <f>L16*1</f>
        <v>0</v>
      </c>
    </row>
    <row r="17" spans="1:20" ht="30" customHeight="1" x14ac:dyDescent="0.3">
      <c r="A17" s="10" t="s">
        <v>293</v>
      </c>
      <c r="B17" s="10" t="s">
        <v>51</v>
      </c>
      <c r="C17" s="10" t="s">
        <v>51</v>
      </c>
      <c r="D17" s="11">
        <v>1</v>
      </c>
      <c r="E17" s="12">
        <f>F18+F19+F20+F21+F22+F23</f>
        <v>0</v>
      </c>
      <c r="F17" s="12">
        <f t="shared" si="0"/>
        <v>0</v>
      </c>
      <c r="G17" s="12">
        <f>H18+H19+H20+H21+H22+H23</f>
        <v>0</v>
      </c>
      <c r="H17" s="12">
        <f t="shared" si="1"/>
        <v>0</v>
      </c>
      <c r="I17" s="12">
        <f>J18+J19+J20+J21+J22+J23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51</v>
      </c>
      <c r="N17" s="1" t="s">
        <v>294</v>
      </c>
      <c r="O17" s="1" t="s">
        <v>51</v>
      </c>
      <c r="P17" s="1" t="s">
        <v>52</v>
      </c>
      <c r="Q17" s="1" t="s">
        <v>51</v>
      </c>
      <c r="R17">
        <v>2</v>
      </c>
      <c r="S17" s="1" t="s">
        <v>51</v>
      </c>
      <c r="T17" s="8"/>
    </row>
    <row r="18" spans="1:20" ht="30" customHeight="1" x14ac:dyDescent="0.3">
      <c r="A18" s="10" t="s">
        <v>295</v>
      </c>
      <c r="B18" s="10" t="s">
        <v>51</v>
      </c>
      <c r="C18" s="10" t="s">
        <v>51</v>
      </c>
      <c r="D18" s="11">
        <v>1</v>
      </c>
      <c r="E18" s="12">
        <f>공종별내역서!F278</f>
        <v>0</v>
      </c>
      <c r="F18" s="12">
        <f t="shared" si="0"/>
        <v>0</v>
      </c>
      <c r="G18" s="12">
        <f>공종별내역서!H278</f>
        <v>0</v>
      </c>
      <c r="H18" s="12">
        <f t="shared" si="1"/>
        <v>0</v>
      </c>
      <c r="I18" s="12">
        <f>공종별내역서!J278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51</v>
      </c>
      <c r="N18" s="1" t="s">
        <v>296</v>
      </c>
      <c r="O18" s="1" t="s">
        <v>51</v>
      </c>
      <c r="P18" s="1" t="s">
        <v>294</v>
      </c>
      <c r="Q18" s="1" t="s">
        <v>51</v>
      </c>
      <c r="R18">
        <v>3</v>
      </c>
      <c r="S18" s="1" t="s">
        <v>51</v>
      </c>
      <c r="T18" s="8"/>
    </row>
    <row r="19" spans="1:20" ht="30" customHeight="1" x14ac:dyDescent="0.3">
      <c r="A19" s="10" t="s">
        <v>302</v>
      </c>
      <c r="B19" s="10" t="s">
        <v>51</v>
      </c>
      <c r="C19" s="10" t="s">
        <v>51</v>
      </c>
      <c r="D19" s="11">
        <v>1</v>
      </c>
      <c r="E19" s="12">
        <f>공종별내역서!F303</f>
        <v>0</v>
      </c>
      <c r="F19" s="12">
        <f t="shared" si="0"/>
        <v>0</v>
      </c>
      <c r="G19" s="12">
        <f>공종별내역서!H303</f>
        <v>0</v>
      </c>
      <c r="H19" s="12">
        <f t="shared" si="1"/>
        <v>0</v>
      </c>
      <c r="I19" s="12">
        <f>공종별내역서!J303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51</v>
      </c>
      <c r="N19" s="1" t="s">
        <v>303</v>
      </c>
      <c r="O19" s="1" t="s">
        <v>51</v>
      </c>
      <c r="P19" s="1" t="s">
        <v>294</v>
      </c>
      <c r="Q19" s="1" t="s">
        <v>51</v>
      </c>
      <c r="R19">
        <v>3</v>
      </c>
      <c r="S19" s="1" t="s">
        <v>51</v>
      </c>
      <c r="T19" s="8"/>
    </row>
    <row r="20" spans="1:20" ht="30" customHeight="1" x14ac:dyDescent="0.3">
      <c r="A20" s="10" t="s">
        <v>305</v>
      </c>
      <c r="B20" s="10" t="s">
        <v>51</v>
      </c>
      <c r="C20" s="10" t="s">
        <v>51</v>
      </c>
      <c r="D20" s="11">
        <v>1</v>
      </c>
      <c r="E20" s="12">
        <f>공종별내역서!F328</f>
        <v>0</v>
      </c>
      <c r="F20" s="12">
        <f t="shared" si="0"/>
        <v>0</v>
      </c>
      <c r="G20" s="12">
        <f>공종별내역서!H328</f>
        <v>0</v>
      </c>
      <c r="H20" s="12">
        <f t="shared" si="1"/>
        <v>0</v>
      </c>
      <c r="I20" s="12">
        <f>공종별내역서!J328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51</v>
      </c>
      <c r="N20" s="1" t="s">
        <v>306</v>
      </c>
      <c r="O20" s="1" t="s">
        <v>51</v>
      </c>
      <c r="P20" s="1" t="s">
        <v>294</v>
      </c>
      <c r="Q20" s="1" t="s">
        <v>51</v>
      </c>
      <c r="R20">
        <v>3</v>
      </c>
      <c r="S20" s="1" t="s">
        <v>51</v>
      </c>
      <c r="T20" s="8"/>
    </row>
    <row r="21" spans="1:20" ht="30" customHeight="1" x14ac:dyDescent="0.3">
      <c r="A21" s="10" t="s">
        <v>310</v>
      </c>
      <c r="B21" s="10" t="s">
        <v>51</v>
      </c>
      <c r="C21" s="10" t="s">
        <v>51</v>
      </c>
      <c r="D21" s="11">
        <v>1</v>
      </c>
      <c r="E21" s="12">
        <f>공종별내역서!F353</f>
        <v>0</v>
      </c>
      <c r="F21" s="12">
        <f t="shared" si="0"/>
        <v>0</v>
      </c>
      <c r="G21" s="12">
        <f>공종별내역서!H353</f>
        <v>0</v>
      </c>
      <c r="H21" s="12">
        <f t="shared" si="1"/>
        <v>0</v>
      </c>
      <c r="I21" s="12">
        <f>공종별내역서!J353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51</v>
      </c>
      <c r="N21" s="1" t="s">
        <v>311</v>
      </c>
      <c r="O21" s="1" t="s">
        <v>51</v>
      </c>
      <c r="P21" s="1" t="s">
        <v>294</v>
      </c>
      <c r="Q21" s="1" t="s">
        <v>51</v>
      </c>
      <c r="R21">
        <v>3</v>
      </c>
      <c r="S21" s="1" t="s">
        <v>51</v>
      </c>
      <c r="T21" s="8"/>
    </row>
    <row r="22" spans="1:20" ht="30" customHeight="1" x14ac:dyDescent="0.3">
      <c r="A22" s="10" t="s">
        <v>314</v>
      </c>
      <c r="B22" s="10" t="s">
        <v>51</v>
      </c>
      <c r="C22" s="10" t="s">
        <v>51</v>
      </c>
      <c r="D22" s="11">
        <v>1</v>
      </c>
      <c r="E22" s="12">
        <f>공종별내역서!F378</f>
        <v>0</v>
      </c>
      <c r="F22" s="12">
        <f t="shared" si="0"/>
        <v>0</v>
      </c>
      <c r="G22" s="12">
        <f>공종별내역서!H378</f>
        <v>0</v>
      </c>
      <c r="H22" s="12">
        <f t="shared" si="1"/>
        <v>0</v>
      </c>
      <c r="I22" s="12">
        <f>공종별내역서!J378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51</v>
      </c>
      <c r="N22" s="1" t="s">
        <v>315</v>
      </c>
      <c r="O22" s="1" t="s">
        <v>51</v>
      </c>
      <c r="P22" s="1" t="s">
        <v>294</v>
      </c>
      <c r="Q22" s="1" t="s">
        <v>51</v>
      </c>
      <c r="R22">
        <v>3</v>
      </c>
      <c r="S22" s="1" t="s">
        <v>51</v>
      </c>
      <c r="T22" s="8"/>
    </row>
    <row r="23" spans="1:20" ht="30" customHeight="1" x14ac:dyDescent="0.3">
      <c r="A23" s="10" t="s">
        <v>326</v>
      </c>
      <c r="B23" s="10" t="s">
        <v>51</v>
      </c>
      <c r="C23" s="10" t="s">
        <v>51</v>
      </c>
      <c r="D23" s="11">
        <v>1</v>
      </c>
      <c r="E23" s="12">
        <f>공종별내역서!F403</f>
        <v>0</v>
      </c>
      <c r="F23" s="12">
        <f t="shared" si="0"/>
        <v>0</v>
      </c>
      <c r="G23" s="12">
        <f>공종별내역서!H403</f>
        <v>0</v>
      </c>
      <c r="H23" s="12">
        <f t="shared" si="1"/>
        <v>0</v>
      </c>
      <c r="I23" s="12">
        <f>공종별내역서!J403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51</v>
      </c>
      <c r="N23" s="1" t="s">
        <v>327</v>
      </c>
      <c r="O23" s="1" t="s">
        <v>51</v>
      </c>
      <c r="P23" s="1" t="s">
        <v>294</v>
      </c>
      <c r="Q23" s="1" t="s">
        <v>51</v>
      </c>
      <c r="R23">
        <v>3</v>
      </c>
      <c r="S23" s="1" t="s">
        <v>51</v>
      </c>
      <c r="T23" s="8"/>
    </row>
    <row r="24" spans="1:20" ht="30" customHeight="1" x14ac:dyDescent="0.3">
      <c r="A24" s="10" t="s">
        <v>329</v>
      </c>
      <c r="B24" s="10" t="s">
        <v>51</v>
      </c>
      <c r="C24" s="10" t="s">
        <v>51</v>
      </c>
      <c r="D24" s="11">
        <v>1</v>
      </c>
      <c r="E24" s="12">
        <f>공종별내역서!F428</f>
        <v>0</v>
      </c>
      <c r="F24" s="12">
        <f t="shared" si="0"/>
        <v>0</v>
      </c>
      <c r="G24" s="12">
        <f>공종별내역서!H428</f>
        <v>0</v>
      </c>
      <c r="H24" s="12">
        <f t="shared" si="1"/>
        <v>0</v>
      </c>
      <c r="I24" s="12">
        <f>공종별내역서!J428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51</v>
      </c>
      <c r="N24" s="1" t="s">
        <v>330</v>
      </c>
      <c r="O24" s="1" t="s">
        <v>51</v>
      </c>
      <c r="P24" s="1" t="s">
        <v>51</v>
      </c>
      <c r="Q24" s="1" t="s">
        <v>273</v>
      </c>
      <c r="R24">
        <v>3</v>
      </c>
      <c r="S24" s="1" t="s">
        <v>51</v>
      </c>
      <c r="T24" s="8">
        <f>L24*1</f>
        <v>0</v>
      </c>
    </row>
    <row r="25" spans="1:20" ht="30" customHeight="1" x14ac:dyDescent="0.3">
      <c r="A25" s="10" t="s">
        <v>333</v>
      </c>
      <c r="B25" s="10" t="s">
        <v>51</v>
      </c>
      <c r="C25" s="10" t="s">
        <v>51</v>
      </c>
      <c r="D25" s="11">
        <v>1</v>
      </c>
      <c r="E25" s="12">
        <f>F26+F27+F28+F29+F30+F31+F32</f>
        <v>0</v>
      </c>
      <c r="F25" s="12">
        <f t="shared" si="0"/>
        <v>0</v>
      </c>
      <c r="G25" s="12">
        <f>H26+H27+H28+H29+H30+H31+H32</f>
        <v>0</v>
      </c>
      <c r="H25" s="12">
        <f t="shared" si="1"/>
        <v>0</v>
      </c>
      <c r="I25" s="12">
        <f>J26+J27+J28+J29+J30+J31+J32</f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10" t="s">
        <v>51</v>
      </c>
      <c r="N25" s="1" t="s">
        <v>334</v>
      </c>
      <c r="O25" s="1" t="s">
        <v>51</v>
      </c>
      <c r="P25" s="1" t="s">
        <v>52</v>
      </c>
      <c r="Q25" s="1" t="s">
        <v>51</v>
      </c>
      <c r="R25">
        <v>2</v>
      </c>
      <c r="S25" s="1" t="s">
        <v>51</v>
      </c>
      <c r="T25" s="8"/>
    </row>
    <row r="26" spans="1:20" ht="30" customHeight="1" x14ac:dyDescent="0.3">
      <c r="A26" s="10" t="s">
        <v>335</v>
      </c>
      <c r="B26" s="10" t="s">
        <v>51</v>
      </c>
      <c r="C26" s="10" t="s">
        <v>51</v>
      </c>
      <c r="D26" s="11">
        <v>1</v>
      </c>
      <c r="E26" s="12">
        <f>공종별내역서!F453</f>
        <v>0</v>
      </c>
      <c r="F26" s="12">
        <f t="shared" si="0"/>
        <v>0</v>
      </c>
      <c r="G26" s="12">
        <f>공종별내역서!H453</f>
        <v>0</v>
      </c>
      <c r="H26" s="12">
        <f t="shared" si="1"/>
        <v>0</v>
      </c>
      <c r="I26" s="12">
        <f>공종별내역서!J453</f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10" t="s">
        <v>51</v>
      </c>
      <c r="N26" s="1" t="s">
        <v>336</v>
      </c>
      <c r="O26" s="1" t="s">
        <v>51</v>
      </c>
      <c r="P26" s="1" t="s">
        <v>334</v>
      </c>
      <c r="Q26" s="1" t="s">
        <v>51</v>
      </c>
      <c r="R26">
        <v>3</v>
      </c>
      <c r="S26" s="1" t="s">
        <v>51</v>
      </c>
      <c r="T26" s="8"/>
    </row>
    <row r="27" spans="1:20" ht="30" customHeight="1" x14ac:dyDescent="0.3">
      <c r="A27" s="10" t="s">
        <v>339</v>
      </c>
      <c r="B27" s="10" t="s">
        <v>51</v>
      </c>
      <c r="C27" s="10" t="s">
        <v>51</v>
      </c>
      <c r="D27" s="11">
        <v>1</v>
      </c>
      <c r="E27" s="12">
        <f>공종별내역서!F478</f>
        <v>0</v>
      </c>
      <c r="F27" s="12">
        <f t="shared" si="0"/>
        <v>0</v>
      </c>
      <c r="G27" s="12">
        <f>공종별내역서!H478</f>
        <v>0</v>
      </c>
      <c r="H27" s="12">
        <f t="shared" si="1"/>
        <v>0</v>
      </c>
      <c r="I27" s="12">
        <f>공종별내역서!J478</f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10" t="s">
        <v>51</v>
      </c>
      <c r="N27" s="1" t="s">
        <v>340</v>
      </c>
      <c r="O27" s="1" t="s">
        <v>51</v>
      </c>
      <c r="P27" s="1" t="s">
        <v>334</v>
      </c>
      <c r="Q27" s="1" t="s">
        <v>51</v>
      </c>
      <c r="R27">
        <v>3</v>
      </c>
      <c r="S27" s="1" t="s">
        <v>51</v>
      </c>
      <c r="T27" s="8"/>
    </row>
    <row r="28" spans="1:20" ht="30" customHeight="1" x14ac:dyDescent="0.3">
      <c r="A28" s="10" t="s">
        <v>344</v>
      </c>
      <c r="B28" s="10" t="s">
        <v>51</v>
      </c>
      <c r="C28" s="10" t="s">
        <v>51</v>
      </c>
      <c r="D28" s="11">
        <v>1</v>
      </c>
      <c r="E28" s="12">
        <f>공종별내역서!F503</f>
        <v>0</v>
      </c>
      <c r="F28" s="12">
        <f t="shared" si="0"/>
        <v>0</v>
      </c>
      <c r="G28" s="12">
        <f>공종별내역서!H503</f>
        <v>0</v>
      </c>
      <c r="H28" s="12">
        <f t="shared" si="1"/>
        <v>0</v>
      </c>
      <c r="I28" s="12">
        <f>공종별내역서!J503</f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10" t="s">
        <v>51</v>
      </c>
      <c r="N28" s="1" t="s">
        <v>345</v>
      </c>
      <c r="O28" s="1" t="s">
        <v>51</v>
      </c>
      <c r="P28" s="1" t="s">
        <v>334</v>
      </c>
      <c r="Q28" s="1" t="s">
        <v>51</v>
      </c>
      <c r="R28">
        <v>3</v>
      </c>
      <c r="S28" s="1" t="s">
        <v>51</v>
      </c>
      <c r="T28" s="8"/>
    </row>
    <row r="29" spans="1:20" ht="30" customHeight="1" x14ac:dyDescent="0.3">
      <c r="A29" s="10" t="s">
        <v>389</v>
      </c>
      <c r="B29" s="10" t="s">
        <v>51</v>
      </c>
      <c r="C29" s="10" t="s">
        <v>51</v>
      </c>
      <c r="D29" s="11">
        <v>1</v>
      </c>
      <c r="E29" s="12">
        <f>공종별내역서!F528</f>
        <v>0</v>
      </c>
      <c r="F29" s="12">
        <f t="shared" si="0"/>
        <v>0</v>
      </c>
      <c r="G29" s="12">
        <f>공종별내역서!H528</f>
        <v>0</v>
      </c>
      <c r="H29" s="12">
        <f t="shared" si="1"/>
        <v>0</v>
      </c>
      <c r="I29" s="12">
        <f>공종별내역서!J528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0" t="s">
        <v>51</v>
      </c>
      <c r="N29" s="1" t="s">
        <v>390</v>
      </c>
      <c r="O29" s="1" t="s">
        <v>51</v>
      </c>
      <c r="P29" s="1" t="s">
        <v>334</v>
      </c>
      <c r="Q29" s="1" t="s">
        <v>51</v>
      </c>
      <c r="R29">
        <v>3</v>
      </c>
      <c r="S29" s="1" t="s">
        <v>51</v>
      </c>
      <c r="T29" s="8"/>
    </row>
    <row r="30" spans="1:20" ht="30" customHeight="1" x14ac:dyDescent="0.3">
      <c r="A30" s="10" t="s">
        <v>393</v>
      </c>
      <c r="B30" s="10" t="s">
        <v>51</v>
      </c>
      <c r="C30" s="10" t="s">
        <v>51</v>
      </c>
      <c r="D30" s="11">
        <v>1</v>
      </c>
      <c r="E30" s="12">
        <f>공종별내역서!F553</f>
        <v>0</v>
      </c>
      <c r="F30" s="12">
        <f t="shared" si="0"/>
        <v>0</v>
      </c>
      <c r="G30" s="12">
        <f>공종별내역서!H553</f>
        <v>0</v>
      </c>
      <c r="H30" s="12">
        <f t="shared" si="1"/>
        <v>0</v>
      </c>
      <c r="I30" s="12">
        <f>공종별내역서!J553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0" t="s">
        <v>51</v>
      </c>
      <c r="N30" s="1" t="s">
        <v>394</v>
      </c>
      <c r="O30" s="1" t="s">
        <v>51</v>
      </c>
      <c r="P30" s="1" t="s">
        <v>334</v>
      </c>
      <c r="Q30" s="1" t="s">
        <v>51</v>
      </c>
      <c r="R30">
        <v>3</v>
      </c>
      <c r="S30" s="1" t="s">
        <v>51</v>
      </c>
      <c r="T30" s="8"/>
    </row>
    <row r="31" spans="1:20" ht="30" customHeight="1" x14ac:dyDescent="0.3">
      <c r="A31" s="10" t="s">
        <v>404</v>
      </c>
      <c r="B31" s="10" t="s">
        <v>51</v>
      </c>
      <c r="C31" s="10" t="s">
        <v>51</v>
      </c>
      <c r="D31" s="11">
        <v>1</v>
      </c>
      <c r="E31" s="12">
        <f>공종별내역서!F578</f>
        <v>0</v>
      </c>
      <c r="F31" s="12">
        <f t="shared" si="0"/>
        <v>0</v>
      </c>
      <c r="G31" s="12">
        <f>공종별내역서!H578</f>
        <v>0</v>
      </c>
      <c r="H31" s="12">
        <f t="shared" si="1"/>
        <v>0</v>
      </c>
      <c r="I31" s="12">
        <f>공종별내역서!J578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0" t="s">
        <v>51</v>
      </c>
      <c r="N31" s="1" t="s">
        <v>405</v>
      </c>
      <c r="O31" s="1" t="s">
        <v>51</v>
      </c>
      <c r="P31" s="1" t="s">
        <v>334</v>
      </c>
      <c r="Q31" s="1" t="s">
        <v>51</v>
      </c>
      <c r="R31">
        <v>3</v>
      </c>
      <c r="S31" s="1" t="s">
        <v>51</v>
      </c>
      <c r="T31" s="8"/>
    </row>
    <row r="32" spans="1:20" ht="30" customHeight="1" x14ac:dyDescent="0.3">
      <c r="A32" s="10" t="s">
        <v>409</v>
      </c>
      <c r="B32" s="10" t="s">
        <v>51</v>
      </c>
      <c r="C32" s="10" t="s">
        <v>51</v>
      </c>
      <c r="D32" s="11">
        <v>1</v>
      </c>
      <c r="E32" s="12">
        <f>공종별내역서!F603</f>
        <v>0</v>
      </c>
      <c r="F32" s="12">
        <f t="shared" si="0"/>
        <v>0</v>
      </c>
      <c r="G32" s="12">
        <f>공종별내역서!H603</f>
        <v>0</v>
      </c>
      <c r="H32" s="12">
        <f t="shared" si="1"/>
        <v>0</v>
      </c>
      <c r="I32" s="12">
        <f>공종별내역서!J603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0" t="s">
        <v>51</v>
      </c>
      <c r="N32" s="1" t="s">
        <v>410</v>
      </c>
      <c r="O32" s="1" t="s">
        <v>51</v>
      </c>
      <c r="P32" s="1" t="s">
        <v>334</v>
      </c>
      <c r="Q32" s="1" t="s">
        <v>51</v>
      </c>
      <c r="R32">
        <v>3</v>
      </c>
      <c r="S32" s="1" t="s">
        <v>51</v>
      </c>
      <c r="T32" s="8"/>
    </row>
    <row r="33" spans="1:20" ht="30" customHeight="1" x14ac:dyDescent="0.3">
      <c r="A33" s="10" t="s">
        <v>413</v>
      </c>
      <c r="B33" s="10" t="s">
        <v>51</v>
      </c>
      <c r="C33" s="10" t="s">
        <v>51</v>
      </c>
      <c r="D33" s="11">
        <v>1</v>
      </c>
      <c r="E33" s="12">
        <f>공종별내역서!F628</f>
        <v>0</v>
      </c>
      <c r="F33" s="12">
        <f t="shared" si="0"/>
        <v>0</v>
      </c>
      <c r="G33" s="12">
        <f>공종별내역서!H628</f>
        <v>0</v>
      </c>
      <c r="H33" s="12">
        <f t="shared" si="1"/>
        <v>0</v>
      </c>
      <c r="I33" s="12">
        <f>공종별내역서!J628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0" t="s">
        <v>51</v>
      </c>
      <c r="N33" s="1" t="s">
        <v>414</v>
      </c>
      <c r="O33" s="1" t="s">
        <v>51</v>
      </c>
      <c r="P33" s="1" t="s">
        <v>51</v>
      </c>
      <c r="Q33" s="1" t="s">
        <v>273</v>
      </c>
      <c r="R33">
        <v>3</v>
      </c>
      <c r="S33" s="1" t="s">
        <v>51</v>
      </c>
      <c r="T33" s="8">
        <f>L33*1</f>
        <v>0</v>
      </c>
    </row>
    <row r="34" spans="1:20" ht="30" customHeight="1" x14ac:dyDescent="0.3">
      <c r="A34" s="10" t="s">
        <v>417</v>
      </c>
      <c r="B34" s="10" t="s">
        <v>51</v>
      </c>
      <c r="C34" s="10" t="s">
        <v>51</v>
      </c>
      <c r="D34" s="11">
        <v>1</v>
      </c>
      <c r="E34" s="12">
        <f>F35+F36+F37+F38+F39+F40+F41+F42</f>
        <v>0</v>
      </c>
      <c r="F34" s="12">
        <f t="shared" si="0"/>
        <v>0</v>
      </c>
      <c r="G34" s="12">
        <f>H35+H36+H37+H38+H39+H40+H41+H42</f>
        <v>0</v>
      </c>
      <c r="H34" s="12">
        <f t="shared" si="1"/>
        <v>0</v>
      </c>
      <c r="I34" s="12">
        <f>J35+J36+J37+J38+J39+J40+J41+J42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0" t="s">
        <v>51</v>
      </c>
      <c r="N34" s="1" t="s">
        <v>418</v>
      </c>
      <c r="O34" s="1" t="s">
        <v>51</v>
      </c>
      <c r="P34" s="1" t="s">
        <v>52</v>
      </c>
      <c r="Q34" s="1" t="s">
        <v>51</v>
      </c>
      <c r="R34">
        <v>2</v>
      </c>
      <c r="S34" s="1" t="s">
        <v>51</v>
      </c>
      <c r="T34" s="8"/>
    </row>
    <row r="35" spans="1:20" ht="30" customHeight="1" x14ac:dyDescent="0.3">
      <c r="A35" s="10" t="s">
        <v>419</v>
      </c>
      <c r="B35" s="10" t="s">
        <v>51</v>
      </c>
      <c r="C35" s="10" t="s">
        <v>51</v>
      </c>
      <c r="D35" s="11">
        <v>1</v>
      </c>
      <c r="E35" s="12">
        <f>공종별내역서!F653</f>
        <v>0</v>
      </c>
      <c r="F35" s="12">
        <f t="shared" si="0"/>
        <v>0</v>
      </c>
      <c r="G35" s="12">
        <f>공종별내역서!H653</f>
        <v>0</v>
      </c>
      <c r="H35" s="12">
        <f t="shared" si="1"/>
        <v>0</v>
      </c>
      <c r="I35" s="12">
        <f>공종별내역서!J653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0" t="s">
        <v>51</v>
      </c>
      <c r="N35" s="1" t="s">
        <v>420</v>
      </c>
      <c r="O35" s="1" t="s">
        <v>51</v>
      </c>
      <c r="P35" s="1" t="s">
        <v>418</v>
      </c>
      <c r="Q35" s="1" t="s">
        <v>51</v>
      </c>
      <c r="R35">
        <v>3</v>
      </c>
      <c r="S35" s="1" t="s">
        <v>51</v>
      </c>
      <c r="T35" s="8"/>
    </row>
    <row r="36" spans="1:20" ht="30" customHeight="1" x14ac:dyDescent="0.3">
      <c r="A36" s="10" t="s">
        <v>427</v>
      </c>
      <c r="B36" s="10" t="s">
        <v>51</v>
      </c>
      <c r="C36" s="10" t="s">
        <v>51</v>
      </c>
      <c r="D36" s="11">
        <v>1</v>
      </c>
      <c r="E36" s="12">
        <f>공종별내역서!F678</f>
        <v>0</v>
      </c>
      <c r="F36" s="12">
        <f t="shared" si="0"/>
        <v>0</v>
      </c>
      <c r="G36" s="12">
        <f>공종별내역서!H678</f>
        <v>0</v>
      </c>
      <c r="H36" s="12">
        <f t="shared" si="1"/>
        <v>0</v>
      </c>
      <c r="I36" s="12">
        <f>공종별내역서!J678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0" t="s">
        <v>51</v>
      </c>
      <c r="N36" s="1" t="s">
        <v>428</v>
      </c>
      <c r="O36" s="1" t="s">
        <v>51</v>
      </c>
      <c r="P36" s="1" t="s">
        <v>418</v>
      </c>
      <c r="Q36" s="1" t="s">
        <v>51</v>
      </c>
      <c r="R36">
        <v>3</v>
      </c>
      <c r="S36" s="1" t="s">
        <v>51</v>
      </c>
      <c r="T36" s="8"/>
    </row>
    <row r="37" spans="1:20" ht="30" customHeight="1" x14ac:dyDescent="0.3">
      <c r="A37" s="10" t="s">
        <v>445</v>
      </c>
      <c r="B37" s="10" t="s">
        <v>51</v>
      </c>
      <c r="C37" s="10" t="s">
        <v>51</v>
      </c>
      <c r="D37" s="11">
        <v>1</v>
      </c>
      <c r="E37" s="12">
        <f>공종별내역서!F703</f>
        <v>0</v>
      </c>
      <c r="F37" s="12">
        <f t="shared" ref="F37:F58" si="5">E37*D37</f>
        <v>0</v>
      </c>
      <c r="G37" s="12">
        <f>공종별내역서!H703</f>
        <v>0</v>
      </c>
      <c r="H37" s="12">
        <f t="shared" ref="H37:H58" si="6">G37*D37</f>
        <v>0</v>
      </c>
      <c r="I37" s="12">
        <f>공종별내역서!J703</f>
        <v>0</v>
      </c>
      <c r="J37" s="12">
        <f t="shared" ref="J37:J58" si="7">I37*D37</f>
        <v>0</v>
      </c>
      <c r="K37" s="12">
        <f t="shared" ref="K37:K58" si="8">E37+G37+I37</f>
        <v>0</v>
      </c>
      <c r="L37" s="12">
        <f t="shared" ref="L37:L58" si="9">F37+H37+J37</f>
        <v>0</v>
      </c>
      <c r="M37" s="10" t="s">
        <v>51</v>
      </c>
      <c r="N37" s="1" t="s">
        <v>446</v>
      </c>
      <c r="O37" s="1" t="s">
        <v>51</v>
      </c>
      <c r="P37" s="1" t="s">
        <v>418</v>
      </c>
      <c r="Q37" s="1" t="s">
        <v>51</v>
      </c>
      <c r="R37">
        <v>3</v>
      </c>
      <c r="S37" s="1" t="s">
        <v>51</v>
      </c>
      <c r="T37" s="8"/>
    </row>
    <row r="38" spans="1:20" ht="30" hidden="1" customHeight="1" x14ac:dyDescent="0.3">
      <c r="A38" s="10"/>
      <c r="B38" s="10"/>
      <c r="C38" s="10"/>
      <c r="D38" s="11"/>
      <c r="E38" s="12"/>
      <c r="F38" s="12"/>
      <c r="G38" s="12"/>
      <c r="H38" s="12"/>
      <c r="I38" s="12"/>
      <c r="J38" s="12"/>
      <c r="K38" s="12"/>
      <c r="L38" s="12"/>
      <c r="M38" s="10"/>
      <c r="N38" s="1"/>
      <c r="O38" s="1"/>
      <c r="P38" s="1"/>
      <c r="Q38" s="1"/>
      <c r="S38" s="1"/>
      <c r="T38" s="8"/>
    </row>
    <row r="39" spans="1:20" ht="30" customHeight="1" x14ac:dyDescent="0.3">
      <c r="A39" s="10" t="s">
        <v>757</v>
      </c>
      <c r="B39" s="10" t="s">
        <v>51</v>
      </c>
      <c r="C39" s="10" t="s">
        <v>51</v>
      </c>
      <c r="D39" s="11">
        <v>1</v>
      </c>
      <c r="E39" s="12">
        <f>공종별내역서!F728</f>
        <v>0</v>
      </c>
      <c r="F39" s="12">
        <f t="shared" si="5"/>
        <v>0</v>
      </c>
      <c r="G39" s="12">
        <f>공종별내역서!H728</f>
        <v>0</v>
      </c>
      <c r="H39" s="12">
        <f t="shared" si="6"/>
        <v>0</v>
      </c>
      <c r="I39" s="12">
        <f>공종별내역서!J728</f>
        <v>0</v>
      </c>
      <c r="J39" s="12">
        <f t="shared" si="7"/>
        <v>0</v>
      </c>
      <c r="K39" s="12">
        <f t="shared" si="8"/>
        <v>0</v>
      </c>
      <c r="L39" s="12">
        <f t="shared" si="9"/>
        <v>0</v>
      </c>
      <c r="M39" s="10" t="s">
        <v>51</v>
      </c>
      <c r="N39" s="1" t="s">
        <v>467</v>
      </c>
      <c r="O39" s="1" t="s">
        <v>51</v>
      </c>
      <c r="P39" s="1" t="s">
        <v>418</v>
      </c>
      <c r="Q39" s="1" t="s">
        <v>51</v>
      </c>
      <c r="R39">
        <v>3</v>
      </c>
      <c r="S39" s="1" t="s">
        <v>51</v>
      </c>
      <c r="T39" s="8"/>
    </row>
    <row r="40" spans="1:20" ht="30" customHeight="1" x14ac:dyDescent="0.3">
      <c r="A40" s="10" t="s">
        <v>758</v>
      </c>
      <c r="B40" s="10" t="s">
        <v>51</v>
      </c>
      <c r="C40" s="10" t="s">
        <v>51</v>
      </c>
      <c r="D40" s="11">
        <v>1</v>
      </c>
      <c r="E40" s="12">
        <f>공종별내역서!F753</f>
        <v>0</v>
      </c>
      <c r="F40" s="12">
        <f t="shared" si="5"/>
        <v>0</v>
      </c>
      <c r="G40" s="12">
        <f>공종별내역서!H753</f>
        <v>0</v>
      </c>
      <c r="H40" s="12">
        <f t="shared" si="6"/>
        <v>0</v>
      </c>
      <c r="I40" s="12">
        <f>공종별내역서!J753</f>
        <v>0</v>
      </c>
      <c r="J40" s="12">
        <f t="shared" si="7"/>
        <v>0</v>
      </c>
      <c r="K40" s="12">
        <f t="shared" si="8"/>
        <v>0</v>
      </c>
      <c r="L40" s="12">
        <f t="shared" si="9"/>
        <v>0</v>
      </c>
      <c r="M40" s="10" t="s">
        <v>51</v>
      </c>
      <c r="N40" s="1" t="s">
        <v>469</v>
      </c>
      <c r="O40" s="1" t="s">
        <v>51</v>
      </c>
      <c r="P40" s="1" t="s">
        <v>418</v>
      </c>
      <c r="Q40" s="1" t="s">
        <v>51</v>
      </c>
      <c r="R40">
        <v>3</v>
      </c>
      <c r="S40" s="1" t="s">
        <v>51</v>
      </c>
      <c r="T40" s="8"/>
    </row>
    <row r="41" spans="1:20" ht="30" customHeight="1" x14ac:dyDescent="0.3">
      <c r="A41" s="10" t="s">
        <v>759</v>
      </c>
      <c r="B41" s="10" t="s">
        <v>51</v>
      </c>
      <c r="C41" s="10" t="s">
        <v>51</v>
      </c>
      <c r="D41" s="11">
        <v>1</v>
      </c>
      <c r="E41" s="12">
        <f>공종별내역서!F778</f>
        <v>0</v>
      </c>
      <c r="F41" s="12">
        <f t="shared" si="5"/>
        <v>0</v>
      </c>
      <c r="G41" s="12">
        <f>공종별내역서!H778</f>
        <v>0</v>
      </c>
      <c r="H41" s="12">
        <f t="shared" si="6"/>
        <v>0</v>
      </c>
      <c r="I41" s="12">
        <f>공종별내역서!J778</f>
        <v>0</v>
      </c>
      <c r="J41" s="12">
        <f t="shared" si="7"/>
        <v>0</v>
      </c>
      <c r="K41" s="12">
        <f t="shared" si="8"/>
        <v>0</v>
      </c>
      <c r="L41" s="12">
        <f t="shared" si="9"/>
        <v>0</v>
      </c>
      <c r="M41" s="10" t="s">
        <v>51</v>
      </c>
      <c r="N41" s="1" t="s">
        <v>480</v>
      </c>
      <c r="O41" s="1" t="s">
        <v>51</v>
      </c>
      <c r="P41" s="1" t="s">
        <v>418</v>
      </c>
      <c r="Q41" s="1" t="s">
        <v>51</v>
      </c>
      <c r="R41">
        <v>3</v>
      </c>
      <c r="S41" s="1" t="s">
        <v>51</v>
      </c>
      <c r="T41" s="8"/>
    </row>
    <row r="42" spans="1:20" ht="30" customHeight="1" x14ac:dyDescent="0.3">
      <c r="A42" s="10" t="s">
        <v>760</v>
      </c>
      <c r="B42" s="10" t="s">
        <v>51</v>
      </c>
      <c r="C42" s="10" t="s">
        <v>51</v>
      </c>
      <c r="D42" s="11">
        <v>1</v>
      </c>
      <c r="E42" s="12">
        <f>공종별내역서!F803</f>
        <v>0</v>
      </c>
      <c r="F42" s="12">
        <f t="shared" si="5"/>
        <v>0</v>
      </c>
      <c r="G42" s="12">
        <f>공종별내역서!H803</f>
        <v>0</v>
      </c>
      <c r="H42" s="12">
        <f t="shared" si="6"/>
        <v>0</v>
      </c>
      <c r="I42" s="12">
        <f>공종별내역서!J803</f>
        <v>0</v>
      </c>
      <c r="J42" s="12">
        <f t="shared" si="7"/>
        <v>0</v>
      </c>
      <c r="K42" s="12">
        <f t="shared" si="8"/>
        <v>0</v>
      </c>
      <c r="L42" s="12">
        <f t="shared" si="9"/>
        <v>0</v>
      </c>
      <c r="M42" s="10" t="s">
        <v>51</v>
      </c>
      <c r="N42" s="1" t="s">
        <v>484</v>
      </c>
      <c r="O42" s="1" t="s">
        <v>51</v>
      </c>
      <c r="P42" s="1" t="s">
        <v>418</v>
      </c>
      <c r="Q42" s="1" t="s">
        <v>51</v>
      </c>
      <c r="R42">
        <v>3</v>
      </c>
      <c r="S42" s="1" t="s">
        <v>51</v>
      </c>
      <c r="T42" s="8"/>
    </row>
    <row r="43" spans="1:20" ht="30" customHeight="1" x14ac:dyDescent="0.3">
      <c r="A43" s="10" t="s">
        <v>761</v>
      </c>
      <c r="B43" s="10" t="s">
        <v>51</v>
      </c>
      <c r="C43" s="10" t="s">
        <v>51</v>
      </c>
      <c r="D43" s="11">
        <v>1</v>
      </c>
      <c r="E43" s="12">
        <f>공종별내역서!F828</f>
        <v>0</v>
      </c>
      <c r="F43" s="12">
        <f t="shared" si="5"/>
        <v>0</v>
      </c>
      <c r="G43" s="12">
        <f>공종별내역서!H828</f>
        <v>0</v>
      </c>
      <c r="H43" s="12">
        <f t="shared" si="6"/>
        <v>0</v>
      </c>
      <c r="I43" s="12">
        <f>공종별내역서!J828</f>
        <v>0</v>
      </c>
      <c r="J43" s="12">
        <f t="shared" si="7"/>
        <v>0</v>
      </c>
      <c r="K43" s="12">
        <f t="shared" si="8"/>
        <v>0</v>
      </c>
      <c r="L43" s="12">
        <f t="shared" si="9"/>
        <v>0</v>
      </c>
      <c r="M43" s="10" t="s">
        <v>51</v>
      </c>
      <c r="N43" s="1" t="s">
        <v>488</v>
      </c>
      <c r="O43" s="1" t="s">
        <v>51</v>
      </c>
      <c r="P43" s="1" t="s">
        <v>51</v>
      </c>
      <c r="Q43" s="1" t="s">
        <v>273</v>
      </c>
      <c r="R43">
        <v>3</v>
      </c>
      <c r="S43" s="1" t="s">
        <v>51</v>
      </c>
      <c r="T43" s="8">
        <f>L43*1</f>
        <v>0</v>
      </c>
    </row>
    <row r="44" spans="1:20" ht="30" customHeight="1" x14ac:dyDescent="0.3">
      <c r="A44" s="10" t="s">
        <v>492</v>
      </c>
      <c r="B44" s="10" t="s">
        <v>51</v>
      </c>
      <c r="C44" s="10" t="s">
        <v>51</v>
      </c>
      <c r="D44" s="11">
        <v>1</v>
      </c>
      <c r="E44" s="12">
        <f>F45+F46+F47+F48+F49+F50+F51+F52+F53+F54+F55</f>
        <v>0</v>
      </c>
      <c r="F44" s="12">
        <f t="shared" si="5"/>
        <v>0</v>
      </c>
      <c r="G44" s="12">
        <f>H45+H46+H47+H48+H49+H50+H51+H52+H53+H54+H55</f>
        <v>0</v>
      </c>
      <c r="H44" s="12">
        <f t="shared" si="6"/>
        <v>0</v>
      </c>
      <c r="I44" s="12">
        <f>J45+J46+J47+J48+J49+J50+J51+J52+J53+J54+J55</f>
        <v>0</v>
      </c>
      <c r="J44" s="12">
        <f t="shared" si="7"/>
        <v>0</v>
      </c>
      <c r="K44" s="12">
        <f t="shared" si="8"/>
        <v>0</v>
      </c>
      <c r="L44" s="12">
        <f t="shared" si="9"/>
        <v>0</v>
      </c>
      <c r="M44" s="10" t="s">
        <v>51</v>
      </c>
      <c r="N44" s="1" t="s">
        <v>493</v>
      </c>
      <c r="O44" s="1" t="s">
        <v>51</v>
      </c>
      <c r="P44" s="1" t="s">
        <v>52</v>
      </c>
      <c r="Q44" s="1" t="s">
        <v>51</v>
      </c>
      <c r="R44">
        <v>2</v>
      </c>
      <c r="S44" s="1" t="s">
        <v>51</v>
      </c>
      <c r="T44" s="8"/>
    </row>
    <row r="45" spans="1:20" ht="30" customHeight="1" x14ac:dyDescent="0.3">
      <c r="A45" s="10" t="s">
        <v>494</v>
      </c>
      <c r="B45" s="10" t="s">
        <v>51</v>
      </c>
      <c r="C45" s="10" t="s">
        <v>51</v>
      </c>
      <c r="D45" s="11">
        <v>1</v>
      </c>
      <c r="E45" s="12">
        <f>공종별내역서!F853</f>
        <v>0</v>
      </c>
      <c r="F45" s="12">
        <f t="shared" si="5"/>
        <v>0</v>
      </c>
      <c r="G45" s="12">
        <f>공종별내역서!H853</f>
        <v>0</v>
      </c>
      <c r="H45" s="12">
        <f t="shared" si="6"/>
        <v>0</v>
      </c>
      <c r="I45" s="12">
        <f>공종별내역서!J853</f>
        <v>0</v>
      </c>
      <c r="J45" s="12">
        <f t="shared" si="7"/>
        <v>0</v>
      </c>
      <c r="K45" s="12">
        <f t="shared" si="8"/>
        <v>0</v>
      </c>
      <c r="L45" s="12">
        <f t="shared" si="9"/>
        <v>0</v>
      </c>
      <c r="M45" s="10" t="s">
        <v>51</v>
      </c>
      <c r="N45" s="1" t="s">
        <v>495</v>
      </c>
      <c r="O45" s="1" t="s">
        <v>51</v>
      </c>
      <c r="P45" s="1" t="s">
        <v>493</v>
      </c>
      <c r="Q45" s="1" t="s">
        <v>51</v>
      </c>
      <c r="R45">
        <v>3</v>
      </c>
      <c r="S45" s="1" t="s">
        <v>51</v>
      </c>
      <c r="T45" s="8"/>
    </row>
    <row r="46" spans="1:20" ht="30" customHeight="1" x14ac:dyDescent="0.3">
      <c r="A46" s="10" t="s">
        <v>500</v>
      </c>
      <c r="B46" s="10" t="s">
        <v>51</v>
      </c>
      <c r="C46" s="10" t="s">
        <v>51</v>
      </c>
      <c r="D46" s="11">
        <v>1</v>
      </c>
      <c r="E46" s="12">
        <f>공종별내역서!F878</f>
        <v>0</v>
      </c>
      <c r="F46" s="12">
        <f t="shared" si="5"/>
        <v>0</v>
      </c>
      <c r="G46" s="12">
        <f>공종별내역서!H878</f>
        <v>0</v>
      </c>
      <c r="H46" s="12">
        <f t="shared" si="6"/>
        <v>0</v>
      </c>
      <c r="I46" s="12">
        <f>공종별내역서!J878</f>
        <v>0</v>
      </c>
      <c r="J46" s="12">
        <f t="shared" si="7"/>
        <v>0</v>
      </c>
      <c r="K46" s="12">
        <f t="shared" si="8"/>
        <v>0</v>
      </c>
      <c r="L46" s="12">
        <f t="shared" si="9"/>
        <v>0</v>
      </c>
      <c r="M46" s="10" t="s">
        <v>51</v>
      </c>
      <c r="N46" s="1" t="s">
        <v>501</v>
      </c>
      <c r="O46" s="1" t="s">
        <v>51</v>
      </c>
      <c r="P46" s="1" t="s">
        <v>493</v>
      </c>
      <c r="Q46" s="1" t="s">
        <v>51</v>
      </c>
      <c r="R46">
        <v>3</v>
      </c>
      <c r="S46" s="1" t="s">
        <v>51</v>
      </c>
      <c r="T46" s="8"/>
    </row>
    <row r="47" spans="1:20" ht="30" customHeight="1" x14ac:dyDescent="0.3">
      <c r="A47" s="10" t="s">
        <v>504</v>
      </c>
      <c r="B47" s="10" t="s">
        <v>51</v>
      </c>
      <c r="C47" s="10" t="s">
        <v>51</v>
      </c>
      <c r="D47" s="11">
        <v>1</v>
      </c>
      <c r="E47" s="12">
        <f>공종별내역서!F903</f>
        <v>0</v>
      </c>
      <c r="F47" s="12">
        <f t="shared" si="5"/>
        <v>0</v>
      </c>
      <c r="G47" s="12">
        <f>공종별내역서!H903</f>
        <v>0</v>
      </c>
      <c r="H47" s="12">
        <f t="shared" si="6"/>
        <v>0</v>
      </c>
      <c r="I47" s="12">
        <f>공종별내역서!J903</f>
        <v>0</v>
      </c>
      <c r="J47" s="12">
        <f t="shared" si="7"/>
        <v>0</v>
      </c>
      <c r="K47" s="12">
        <f t="shared" si="8"/>
        <v>0</v>
      </c>
      <c r="L47" s="12">
        <f t="shared" si="9"/>
        <v>0</v>
      </c>
      <c r="M47" s="10" t="s">
        <v>51</v>
      </c>
      <c r="N47" s="1" t="s">
        <v>505</v>
      </c>
      <c r="O47" s="1" t="s">
        <v>51</v>
      </c>
      <c r="P47" s="1" t="s">
        <v>493</v>
      </c>
      <c r="Q47" s="1" t="s">
        <v>51</v>
      </c>
      <c r="R47">
        <v>3</v>
      </c>
      <c r="S47" s="1" t="s">
        <v>51</v>
      </c>
      <c r="T47" s="8"/>
    </row>
    <row r="48" spans="1:20" ht="30" customHeight="1" x14ac:dyDescent="0.3">
      <c r="A48" s="10" t="s">
        <v>764</v>
      </c>
      <c r="B48" s="10" t="s">
        <v>51</v>
      </c>
      <c r="C48" s="10" t="s">
        <v>51</v>
      </c>
      <c r="D48" s="11">
        <v>1</v>
      </c>
      <c r="E48" s="12">
        <f>공종별내역서!F928</f>
        <v>0</v>
      </c>
      <c r="F48" s="12">
        <f t="shared" si="5"/>
        <v>0</v>
      </c>
      <c r="G48" s="12">
        <f>공종별내역서!H928</f>
        <v>0</v>
      </c>
      <c r="H48" s="12">
        <f t="shared" si="6"/>
        <v>0</v>
      </c>
      <c r="I48" s="12">
        <f>공종별내역서!J928</f>
        <v>0</v>
      </c>
      <c r="J48" s="12">
        <f t="shared" si="7"/>
        <v>0</v>
      </c>
      <c r="K48" s="12">
        <f t="shared" si="8"/>
        <v>0</v>
      </c>
      <c r="L48" s="12">
        <f t="shared" si="9"/>
        <v>0</v>
      </c>
      <c r="M48" s="10" t="s">
        <v>51</v>
      </c>
      <c r="N48" s="1" t="s">
        <v>514</v>
      </c>
      <c r="O48" s="1" t="s">
        <v>51</v>
      </c>
      <c r="P48" s="1" t="s">
        <v>493</v>
      </c>
      <c r="Q48" s="1" t="s">
        <v>51</v>
      </c>
      <c r="R48">
        <v>3</v>
      </c>
      <c r="S48" s="1" t="s">
        <v>51</v>
      </c>
      <c r="T48" s="8"/>
    </row>
    <row r="49" spans="1:20" ht="30" hidden="1" customHeight="1" x14ac:dyDescent="0.3">
      <c r="A49" s="10"/>
      <c r="B49" s="10"/>
      <c r="C49" s="10"/>
      <c r="D49" s="11"/>
      <c r="E49" s="12"/>
      <c r="F49" s="12"/>
      <c r="G49" s="12"/>
      <c r="H49" s="12"/>
      <c r="I49" s="12"/>
      <c r="J49" s="12"/>
      <c r="K49" s="12"/>
      <c r="L49" s="12"/>
      <c r="M49" s="10"/>
      <c r="N49" s="1"/>
      <c r="O49" s="1"/>
      <c r="P49" s="1"/>
      <c r="Q49" s="1"/>
      <c r="S49" s="1"/>
      <c r="T49" s="8"/>
    </row>
    <row r="50" spans="1:20" ht="30" customHeight="1" x14ac:dyDescent="0.3">
      <c r="A50" s="10" t="s">
        <v>765</v>
      </c>
      <c r="B50" s="10" t="s">
        <v>51</v>
      </c>
      <c r="C50" s="10" t="s">
        <v>51</v>
      </c>
      <c r="D50" s="11">
        <v>1</v>
      </c>
      <c r="E50" s="12">
        <f>공종별내역서!F953</f>
        <v>0</v>
      </c>
      <c r="F50" s="12">
        <f t="shared" si="5"/>
        <v>0</v>
      </c>
      <c r="G50" s="12">
        <f>공종별내역서!H953</f>
        <v>0</v>
      </c>
      <c r="H50" s="12">
        <f t="shared" si="6"/>
        <v>0</v>
      </c>
      <c r="I50" s="12">
        <f>공종별내역서!J953</f>
        <v>0</v>
      </c>
      <c r="J50" s="12">
        <f t="shared" si="7"/>
        <v>0</v>
      </c>
      <c r="K50" s="12">
        <f t="shared" si="8"/>
        <v>0</v>
      </c>
      <c r="L50" s="12">
        <f t="shared" si="9"/>
        <v>0</v>
      </c>
      <c r="M50" s="10" t="s">
        <v>51</v>
      </c>
      <c r="N50" s="1" t="s">
        <v>519</v>
      </c>
      <c r="O50" s="1" t="s">
        <v>51</v>
      </c>
      <c r="P50" s="1" t="s">
        <v>493</v>
      </c>
      <c r="Q50" s="1" t="s">
        <v>51</v>
      </c>
      <c r="R50">
        <v>3</v>
      </c>
      <c r="S50" s="1" t="s">
        <v>51</v>
      </c>
      <c r="T50" s="8"/>
    </row>
    <row r="51" spans="1:20" ht="30" customHeight="1" x14ac:dyDescent="0.3">
      <c r="A51" s="10" t="s">
        <v>766</v>
      </c>
      <c r="B51" s="10" t="s">
        <v>51</v>
      </c>
      <c r="C51" s="10" t="s">
        <v>51</v>
      </c>
      <c r="D51" s="11">
        <v>1</v>
      </c>
      <c r="E51" s="12">
        <f>공종별내역서!F978</f>
        <v>0</v>
      </c>
      <c r="F51" s="12">
        <f t="shared" si="5"/>
        <v>0</v>
      </c>
      <c r="G51" s="12">
        <f>공종별내역서!H978</f>
        <v>0</v>
      </c>
      <c r="H51" s="12">
        <f t="shared" si="6"/>
        <v>0</v>
      </c>
      <c r="I51" s="12">
        <f>공종별내역서!J978</f>
        <v>0</v>
      </c>
      <c r="J51" s="12">
        <f t="shared" si="7"/>
        <v>0</v>
      </c>
      <c r="K51" s="12">
        <f t="shared" si="8"/>
        <v>0</v>
      </c>
      <c r="L51" s="12">
        <f t="shared" si="9"/>
        <v>0</v>
      </c>
      <c r="M51" s="10" t="s">
        <v>51</v>
      </c>
      <c r="N51" s="1" t="s">
        <v>546</v>
      </c>
      <c r="O51" s="1" t="s">
        <v>51</v>
      </c>
      <c r="P51" s="1" t="s">
        <v>493</v>
      </c>
      <c r="Q51" s="1" t="s">
        <v>51</v>
      </c>
      <c r="R51">
        <v>3</v>
      </c>
      <c r="S51" s="1" t="s">
        <v>51</v>
      </c>
      <c r="T51" s="8"/>
    </row>
    <row r="52" spans="1:20" ht="30" customHeight="1" x14ac:dyDescent="0.3">
      <c r="A52" s="10" t="s">
        <v>767</v>
      </c>
      <c r="B52" s="10" t="s">
        <v>51</v>
      </c>
      <c r="C52" s="10" t="s">
        <v>51</v>
      </c>
      <c r="D52" s="11">
        <v>1</v>
      </c>
      <c r="E52" s="12">
        <f>공종별내역서!F1003</f>
        <v>0</v>
      </c>
      <c r="F52" s="12">
        <f t="shared" si="5"/>
        <v>0</v>
      </c>
      <c r="G52" s="12">
        <f>공종별내역서!H1003</f>
        <v>0</v>
      </c>
      <c r="H52" s="12">
        <f t="shared" si="6"/>
        <v>0</v>
      </c>
      <c r="I52" s="12">
        <f>공종별내역서!J1003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0" t="s">
        <v>51</v>
      </c>
      <c r="N52" s="1" t="s">
        <v>551</v>
      </c>
      <c r="O52" s="1" t="s">
        <v>51</v>
      </c>
      <c r="P52" s="1" t="s">
        <v>493</v>
      </c>
      <c r="Q52" s="1" t="s">
        <v>51</v>
      </c>
      <c r="R52">
        <v>3</v>
      </c>
      <c r="S52" s="1" t="s">
        <v>51</v>
      </c>
      <c r="T52" s="8"/>
    </row>
    <row r="53" spans="1:20" ht="30" customHeight="1" x14ac:dyDescent="0.3">
      <c r="A53" s="10" t="s">
        <v>768</v>
      </c>
      <c r="B53" s="10" t="s">
        <v>51</v>
      </c>
      <c r="C53" s="10" t="s">
        <v>51</v>
      </c>
      <c r="D53" s="11">
        <v>1</v>
      </c>
      <c r="E53" s="12">
        <f>공종별내역서!F1028</f>
        <v>0</v>
      </c>
      <c r="F53" s="12">
        <f t="shared" si="5"/>
        <v>0</v>
      </c>
      <c r="G53" s="12">
        <f>공종별내역서!H1028</f>
        <v>0</v>
      </c>
      <c r="H53" s="12">
        <f t="shared" si="6"/>
        <v>0</v>
      </c>
      <c r="I53" s="12">
        <f>공종별내역서!J1028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0" t="s">
        <v>51</v>
      </c>
      <c r="N53" s="1" t="s">
        <v>558</v>
      </c>
      <c r="O53" s="1" t="s">
        <v>51</v>
      </c>
      <c r="P53" s="1" t="s">
        <v>493</v>
      </c>
      <c r="Q53" s="1" t="s">
        <v>51</v>
      </c>
      <c r="R53">
        <v>3</v>
      </c>
      <c r="S53" s="1" t="s">
        <v>51</v>
      </c>
      <c r="T53" s="8"/>
    </row>
    <row r="54" spans="1:20" ht="30" customHeight="1" x14ac:dyDescent="0.3">
      <c r="A54" s="10" t="s">
        <v>769</v>
      </c>
      <c r="B54" s="10" t="s">
        <v>51</v>
      </c>
      <c r="C54" s="10" t="s">
        <v>51</v>
      </c>
      <c r="D54" s="11">
        <v>1</v>
      </c>
      <c r="E54" s="12">
        <f>공종별내역서!F1053</f>
        <v>0</v>
      </c>
      <c r="F54" s="12">
        <f t="shared" si="5"/>
        <v>0</v>
      </c>
      <c r="G54" s="12">
        <f>공종별내역서!H1053</f>
        <v>0</v>
      </c>
      <c r="H54" s="12">
        <f t="shared" si="6"/>
        <v>0</v>
      </c>
      <c r="I54" s="12">
        <f>공종별내역서!J1053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0" t="s">
        <v>51</v>
      </c>
      <c r="N54" s="1" t="s">
        <v>566</v>
      </c>
      <c r="O54" s="1" t="s">
        <v>51</v>
      </c>
      <c r="P54" s="1" t="s">
        <v>493</v>
      </c>
      <c r="Q54" s="1" t="s">
        <v>51</v>
      </c>
      <c r="R54">
        <v>3</v>
      </c>
      <c r="S54" s="1" t="s">
        <v>51</v>
      </c>
      <c r="T54" s="8"/>
    </row>
    <row r="55" spans="1:20" ht="30" customHeight="1" x14ac:dyDescent="0.3">
      <c r="A55" s="10" t="s">
        <v>770</v>
      </c>
      <c r="B55" s="10" t="s">
        <v>51</v>
      </c>
      <c r="C55" s="10" t="s">
        <v>51</v>
      </c>
      <c r="D55" s="11">
        <v>1</v>
      </c>
      <c r="E55" s="12">
        <f>공종별내역서!F1078</f>
        <v>0</v>
      </c>
      <c r="F55" s="12">
        <f t="shared" si="5"/>
        <v>0</v>
      </c>
      <c r="G55" s="12">
        <f>공종별내역서!H1078</f>
        <v>0</v>
      </c>
      <c r="H55" s="12">
        <f t="shared" si="6"/>
        <v>0</v>
      </c>
      <c r="I55" s="12">
        <f>공종별내역서!J1078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0" t="s">
        <v>51</v>
      </c>
      <c r="N55" s="1" t="s">
        <v>568</v>
      </c>
      <c r="O55" s="1" t="s">
        <v>51</v>
      </c>
      <c r="P55" s="1" t="s">
        <v>493</v>
      </c>
      <c r="Q55" s="1" t="s">
        <v>51</v>
      </c>
      <c r="R55">
        <v>3</v>
      </c>
      <c r="S55" s="1" t="s">
        <v>51</v>
      </c>
      <c r="T55" s="8"/>
    </row>
    <row r="56" spans="1:20" ht="30" customHeight="1" x14ac:dyDescent="0.3">
      <c r="A56" s="10" t="s">
        <v>771</v>
      </c>
      <c r="B56" s="10" t="s">
        <v>51</v>
      </c>
      <c r="C56" s="10" t="s">
        <v>51</v>
      </c>
      <c r="D56" s="11">
        <v>1</v>
      </c>
      <c r="E56" s="12">
        <f>공종별내역서!F1103</f>
        <v>0</v>
      </c>
      <c r="F56" s="12">
        <f t="shared" si="5"/>
        <v>0</v>
      </c>
      <c r="G56" s="12">
        <f>공종별내역서!H1103</f>
        <v>0</v>
      </c>
      <c r="H56" s="12">
        <f t="shared" si="6"/>
        <v>0</v>
      </c>
      <c r="I56" s="12">
        <f>공종별내역서!J1103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0" t="s">
        <v>51</v>
      </c>
      <c r="N56" s="1" t="s">
        <v>572</v>
      </c>
      <c r="O56" s="1" t="s">
        <v>51</v>
      </c>
      <c r="P56" s="1" t="s">
        <v>51</v>
      </c>
      <c r="Q56" s="1" t="s">
        <v>273</v>
      </c>
      <c r="R56">
        <v>3</v>
      </c>
      <c r="S56" s="1" t="s">
        <v>51</v>
      </c>
      <c r="T56" s="8">
        <f>L56*1</f>
        <v>0</v>
      </c>
    </row>
    <row r="57" spans="1:20" ht="30" customHeight="1" x14ac:dyDescent="0.3">
      <c r="A57" s="10" t="s">
        <v>762</v>
      </c>
      <c r="B57" s="10" t="s">
        <v>51</v>
      </c>
      <c r="C57" s="10" t="s">
        <v>51</v>
      </c>
      <c r="D57" s="11">
        <v>1</v>
      </c>
      <c r="E57" s="12">
        <f>공종별내역서!F1128</f>
        <v>0</v>
      </c>
      <c r="F57" s="12">
        <f t="shared" si="5"/>
        <v>0</v>
      </c>
      <c r="G57" s="12">
        <f>공종별내역서!H1128</f>
        <v>0</v>
      </c>
      <c r="H57" s="12">
        <f t="shared" si="6"/>
        <v>0</v>
      </c>
      <c r="I57" s="12">
        <f>공종별내역서!J1128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0" t="s">
        <v>51</v>
      </c>
      <c r="N57" s="1" t="s">
        <v>575</v>
      </c>
      <c r="O57" s="1" t="s">
        <v>51</v>
      </c>
      <c r="P57" s="1" t="s">
        <v>52</v>
      </c>
      <c r="Q57" s="1" t="s">
        <v>51</v>
      </c>
      <c r="R57">
        <v>2</v>
      </c>
      <c r="S57" s="1" t="s">
        <v>51</v>
      </c>
      <c r="T57" s="8"/>
    </row>
    <row r="58" spans="1:20" ht="30" customHeight="1" x14ac:dyDescent="0.3">
      <c r="A58" s="10" t="s">
        <v>579</v>
      </c>
      <c r="B58" s="10" t="s">
        <v>51</v>
      </c>
      <c r="C58" s="10" t="s">
        <v>51</v>
      </c>
      <c r="D58" s="11">
        <v>1</v>
      </c>
      <c r="E58" s="12">
        <f>공종별내역서!F1180</f>
        <v>0</v>
      </c>
      <c r="F58" s="12">
        <f t="shared" si="5"/>
        <v>0</v>
      </c>
      <c r="G58" s="12">
        <f>공종별내역서!H1180</f>
        <v>0</v>
      </c>
      <c r="H58" s="12">
        <f t="shared" si="6"/>
        <v>0</v>
      </c>
      <c r="I58" s="12">
        <f>공종별내역서!J1180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0" t="s">
        <v>51</v>
      </c>
      <c r="N58" s="1" t="s">
        <v>580</v>
      </c>
      <c r="O58" s="1" t="s">
        <v>51</v>
      </c>
      <c r="P58" s="1" t="s">
        <v>51</v>
      </c>
      <c r="Q58" s="1" t="s">
        <v>581</v>
      </c>
      <c r="R58">
        <v>2</v>
      </c>
      <c r="S58" s="1" t="s">
        <v>51</v>
      </c>
      <c r="T58" s="8">
        <f>L58*1</f>
        <v>0</v>
      </c>
    </row>
    <row r="59" spans="1:20" ht="30" customHeight="1" x14ac:dyDescent="0.3">
      <c r="A59" s="10" t="s">
        <v>775</v>
      </c>
      <c r="B59" s="10" t="s">
        <v>51</v>
      </c>
      <c r="C59" s="10" t="s">
        <v>51</v>
      </c>
      <c r="D59" s="11">
        <v>1</v>
      </c>
      <c r="E59" s="17">
        <v>430100000</v>
      </c>
      <c r="F59" s="12">
        <f t="shared" ref="F59" si="10">E59*D59</f>
        <v>430100000</v>
      </c>
      <c r="G59" s="12">
        <f>공종별내역서!H1181</f>
        <v>0</v>
      </c>
      <c r="H59" s="12">
        <f t="shared" ref="H59" si="11">G59*D59</f>
        <v>0</v>
      </c>
      <c r="I59" s="12">
        <f>공종별내역서!J1181</f>
        <v>0</v>
      </c>
      <c r="J59" s="12">
        <f t="shared" ref="J59" si="12">I59*D59</f>
        <v>0</v>
      </c>
      <c r="K59" s="12">
        <f t="shared" ref="K59" si="13">E59+G59+I59</f>
        <v>430100000</v>
      </c>
      <c r="L59" s="12">
        <f t="shared" ref="L59" si="14">F59+H59+J59</f>
        <v>430100000</v>
      </c>
      <c r="M59" s="10" t="s">
        <v>51</v>
      </c>
      <c r="N59" s="1" t="s">
        <v>580</v>
      </c>
      <c r="O59" s="1" t="s">
        <v>51</v>
      </c>
      <c r="P59" s="1" t="s">
        <v>51</v>
      </c>
      <c r="Q59" s="1" t="s">
        <v>581</v>
      </c>
      <c r="R59">
        <v>2</v>
      </c>
      <c r="S59" s="1" t="s">
        <v>51</v>
      </c>
      <c r="T59" s="8">
        <f>L59*1</f>
        <v>430100000</v>
      </c>
    </row>
    <row r="60" spans="1:20" ht="30" customHeight="1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T60" s="8"/>
    </row>
    <row r="61" spans="1:20" ht="30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T61" s="8"/>
    </row>
    <row r="62" spans="1:20" ht="30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T62" s="8"/>
    </row>
    <row r="63" spans="1:20" ht="30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T63" s="8"/>
    </row>
    <row r="64" spans="1:20" ht="30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T64" s="8"/>
    </row>
    <row r="65" spans="1:20" ht="30" customHeight="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T65" s="8"/>
    </row>
    <row r="66" spans="1:20" ht="30" customHeight="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T66" s="8"/>
    </row>
    <row r="67" spans="1:20" ht="30" customHeight="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T67" s="8"/>
    </row>
    <row r="68" spans="1:20" ht="30" customHeight="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T68" s="8"/>
    </row>
    <row r="69" spans="1:20" ht="30" customHeight="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T69" s="8"/>
    </row>
    <row r="70" spans="1:20" ht="30" customHeight="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T70" s="8"/>
    </row>
    <row r="71" spans="1:20" ht="30" customHeight="1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T71" s="8"/>
    </row>
    <row r="72" spans="1:20" ht="30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T72" s="8"/>
    </row>
    <row r="73" spans="1:20" ht="30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T73" s="8"/>
    </row>
    <row r="74" spans="1:20" ht="30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T74" s="8"/>
    </row>
    <row r="75" spans="1:20" ht="30" customHeight="1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T75" s="8"/>
    </row>
    <row r="76" spans="1:20" ht="30" customHeight="1" x14ac:dyDescent="0.3">
      <c r="A76" s="10" t="s">
        <v>86</v>
      </c>
      <c r="B76" s="11"/>
      <c r="C76" s="11"/>
      <c r="D76" s="11"/>
      <c r="E76" s="11"/>
      <c r="F76" s="12">
        <f>F5</f>
        <v>0</v>
      </c>
      <c r="G76" s="11"/>
      <c r="H76" s="12">
        <f>H5</f>
        <v>0</v>
      </c>
      <c r="I76" s="11"/>
      <c r="J76" s="12">
        <f>J5</f>
        <v>0</v>
      </c>
      <c r="K76" s="11"/>
      <c r="L76" s="12">
        <f>L5</f>
        <v>0</v>
      </c>
      <c r="M76" s="11"/>
      <c r="T76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78072-3660-4AA2-BAE0-F74B292F9C75}">
  <sheetPr>
    <pageSetUpPr fitToPage="1"/>
  </sheetPr>
  <dimension ref="A1:AV1180"/>
  <sheetViews>
    <sheetView view="pageBreakPreview" topLeftCell="A1138" zoomScale="85" zoomScaleNormal="70" zoomScaleSheetLayoutView="85" workbookViewId="0">
      <selection activeCell="F1153" sqref="F1153"/>
    </sheetView>
  </sheetViews>
  <sheetFormatPr defaultRowHeight="16.5" x14ac:dyDescent="0.3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  <col min="14" max="43" width="2.75" hidden="1" customWidth="1"/>
    <col min="44" max="44" width="10.75" hidden="1" customWidth="1"/>
    <col min="45" max="46" width="1.75" hidden="1" customWidth="1"/>
    <col min="47" max="47" width="24.75" hidden="1" customWidth="1"/>
    <col min="48" max="48" width="10.75" hidden="1" customWidth="1"/>
  </cols>
  <sheetData>
    <row r="1" spans="1:48" ht="30" customHeight="1" x14ac:dyDescent="0.3">
      <c r="A1" s="4" t="s">
        <v>777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/>
      <c r="G2" s="25" t="s">
        <v>8</v>
      </c>
      <c r="H2" s="25"/>
      <c r="I2" s="25" t="s">
        <v>9</v>
      </c>
      <c r="J2" s="25"/>
      <c r="K2" s="25" t="s">
        <v>10</v>
      </c>
      <c r="L2" s="25"/>
      <c r="M2" s="25" t="s">
        <v>11</v>
      </c>
      <c r="N2" s="22" t="s">
        <v>19</v>
      </c>
      <c r="O2" s="22" t="s">
        <v>13</v>
      </c>
      <c r="P2" s="22" t="s">
        <v>20</v>
      </c>
      <c r="Q2" s="22" t="s">
        <v>12</v>
      </c>
      <c r="R2" s="22" t="s">
        <v>21</v>
      </c>
      <c r="S2" s="22" t="s">
        <v>22</v>
      </c>
      <c r="T2" s="22" t="s">
        <v>23</v>
      </c>
      <c r="U2" s="22" t="s">
        <v>24</v>
      </c>
      <c r="V2" s="22" t="s">
        <v>25</v>
      </c>
      <c r="W2" s="22" t="s">
        <v>26</v>
      </c>
      <c r="X2" s="22" t="s">
        <v>27</v>
      </c>
      <c r="Y2" s="22" t="s">
        <v>28</v>
      </c>
      <c r="Z2" s="22" t="s">
        <v>29</v>
      </c>
      <c r="AA2" s="22" t="s">
        <v>30</v>
      </c>
      <c r="AB2" s="22" t="s">
        <v>31</v>
      </c>
      <c r="AC2" s="22" t="s">
        <v>32</v>
      </c>
      <c r="AD2" s="22" t="s">
        <v>33</v>
      </c>
      <c r="AE2" s="22" t="s">
        <v>34</v>
      </c>
      <c r="AF2" s="22" t="s">
        <v>35</v>
      </c>
      <c r="AG2" s="22" t="s">
        <v>36</v>
      </c>
      <c r="AH2" s="22" t="s">
        <v>37</v>
      </c>
      <c r="AI2" s="22" t="s">
        <v>38</v>
      </c>
      <c r="AJ2" s="22" t="s">
        <v>39</v>
      </c>
      <c r="AK2" s="22" t="s">
        <v>40</v>
      </c>
      <c r="AL2" s="22" t="s">
        <v>41</v>
      </c>
      <c r="AM2" s="22" t="s">
        <v>42</v>
      </c>
      <c r="AN2" s="22" t="s">
        <v>43</v>
      </c>
      <c r="AO2" s="22" t="s">
        <v>44</v>
      </c>
      <c r="AP2" s="22" t="s">
        <v>45</v>
      </c>
      <c r="AQ2" s="22" t="s">
        <v>46</v>
      </c>
      <c r="AR2" s="22" t="s">
        <v>47</v>
      </c>
      <c r="AS2" s="22" t="s">
        <v>15</v>
      </c>
      <c r="AT2" s="22" t="s">
        <v>16</v>
      </c>
      <c r="AU2" s="22" t="s">
        <v>48</v>
      </c>
      <c r="AV2" s="22" t="s">
        <v>49</v>
      </c>
    </row>
    <row r="3" spans="1:48" ht="30" customHeight="1" x14ac:dyDescent="0.3">
      <c r="A3" s="25"/>
      <c r="B3" s="25"/>
      <c r="C3" s="25"/>
      <c r="D3" s="25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</row>
    <row r="4" spans="1:48" ht="30" customHeight="1" x14ac:dyDescent="0.3">
      <c r="A4" s="13" t="s">
        <v>55</v>
      </c>
      <c r="B4" s="13" t="s">
        <v>57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5</v>
      </c>
      <c r="E5" s="12"/>
      <c r="F5" s="12"/>
      <c r="G5" s="12"/>
      <c r="H5" s="12"/>
      <c r="I5" s="12"/>
      <c r="J5" s="12"/>
      <c r="K5" s="12"/>
      <c r="L5" s="12"/>
      <c r="M5" s="13" t="s">
        <v>51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4</v>
      </c>
    </row>
    <row r="6" spans="1:48" ht="30" customHeight="1" x14ac:dyDescent="0.3">
      <c r="A6" s="13" t="s">
        <v>773</v>
      </c>
      <c r="B6" s="13" t="s">
        <v>66</v>
      </c>
      <c r="C6" s="13" t="s">
        <v>67</v>
      </c>
      <c r="D6" s="11">
        <v>147</v>
      </c>
      <c r="E6" s="12"/>
      <c r="F6" s="12"/>
      <c r="G6" s="12"/>
      <c r="H6" s="12"/>
      <c r="I6" s="12"/>
      <c r="J6" s="12"/>
      <c r="K6" s="12"/>
      <c r="L6" s="12"/>
      <c r="M6" s="13" t="s">
        <v>51</v>
      </c>
      <c r="N6" s="1" t="s">
        <v>68</v>
      </c>
      <c r="O6" s="1" t="s">
        <v>51</v>
      </c>
      <c r="P6" s="1" t="s">
        <v>51</v>
      </c>
      <c r="Q6" s="1" t="s">
        <v>56</v>
      </c>
      <c r="R6" s="1" t="s">
        <v>62</v>
      </c>
      <c r="S6" s="1" t="s">
        <v>63</v>
      </c>
      <c r="T6" s="1" t="s">
        <v>63</v>
      </c>
      <c r="AR6" s="1" t="s">
        <v>51</v>
      </c>
      <c r="AS6" s="1" t="s">
        <v>51</v>
      </c>
      <c r="AU6" s="1" t="s">
        <v>69</v>
      </c>
      <c r="AV6">
        <v>5</v>
      </c>
    </row>
    <row r="7" spans="1:48" ht="30" customHeight="1" x14ac:dyDescent="0.3">
      <c r="A7" s="13" t="s">
        <v>70</v>
      </c>
      <c r="B7" s="13" t="s">
        <v>71</v>
      </c>
      <c r="C7" s="13" t="s">
        <v>67</v>
      </c>
      <c r="D7" s="11">
        <v>147</v>
      </c>
      <c r="E7" s="12"/>
      <c r="F7" s="12"/>
      <c r="G7" s="12"/>
      <c r="H7" s="12"/>
      <c r="I7" s="12"/>
      <c r="J7" s="12"/>
      <c r="K7" s="12"/>
      <c r="L7" s="12"/>
      <c r="M7" s="13" t="s">
        <v>51</v>
      </c>
      <c r="N7" s="1" t="s">
        <v>72</v>
      </c>
      <c r="O7" s="1" t="s">
        <v>51</v>
      </c>
      <c r="P7" s="1" t="s">
        <v>51</v>
      </c>
      <c r="Q7" s="1" t="s">
        <v>56</v>
      </c>
      <c r="R7" s="1" t="s">
        <v>62</v>
      </c>
      <c r="S7" s="1" t="s">
        <v>63</v>
      </c>
      <c r="T7" s="1" t="s">
        <v>63</v>
      </c>
      <c r="AR7" s="1" t="s">
        <v>51</v>
      </c>
      <c r="AS7" s="1" t="s">
        <v>51</v>
      </c>
      <c r="AU7" s="1" t="s">
        <v>73</v>
      </c>
      <c r="AV7">
        <v>6</v>
      </c>
    </row>
    <row r="8" spans="1:48" ht="30" customHeight="1" x14ac:dyDescent="0.3">
      <c r="A8" s="13" t="s">
        <v>74</v>
      </c>
      <c r="B8" s="13" t="s">
        <v>75</v>
      </c>
      <c r="C8" s="13" t="s">
        <v>67</v>
      </c>
      <c r="D8" s="11">
        <v>326</v>
      </c>
      <c r="E8" s="12"/>
      <c r="F8" s="12"/>
      <c r="G8" s="12"/>
      <c r="H8" s="12"/>
      <c r="I8" s="12"/>
      <c r="J8" s="12"/>
      <c r="K8" s="12"/>
      <c r="L8" s="12"/>
      <c r="M8" s="13" t="s">
        <v>51</v>
      </c>
      <c r="N8" s="1" t="s">
        <v>76</v>
      </c>
      <c r="O8" s="1" t="s">
        <v>51</v>
      </c>
      <c r="P8" s="1" t="s">
        <v>51</v>
      </c>
      <c r="Q8" s="1" t="s">
        <v>56</v>
      </c>
      <c r="R8" s="1" t="s">
        <v>62</v>
      </c>
      <c r="S8" s="1" t="s">
        <v>63</v>
      </c>
      <c r="T8" s="1" t="s">
        <v>63</v>
      </c>
      <c r="AR8" s="1" t="s">
        <v>51</v>
      </c>
      <c r="AS8" s="1" t="s">
        <v>51</v>
      </c>
      <c r="AU8" s="1" t="s">
        <v>77</v>
      </c>
      <c r="AV8">
        <v>7</v>
      </c>
    </row>
    <row r="9" spans="1:48" ht="30" customHeight="1" x14ac:dyDescent="0.3">
      <c r="A9" s="13" t="s">
        <v>78</v>
      </c>
      <c r="B9" s="13" t="s">
        <v>79</v>
      </c>
      <c r="C9" s="13" t="s">
        <v>67</v>
      </c>
      <c r="D9" s="11">
        <v>156</v>
      </c>
      <c r="E9" s="12"/>
      <c r="F9" s="12"/>
      <c r="G9" s="12"/>
      <c r="H9" s="12"/>
      <c r="I9" s="12"/>
      <c r="J9" s="12"/>
      <c r="K9" s="12"/>
      <c r="L9" s="12"/>
      <c r="M9" s="13" t="s">
        <v>51</v>
      </c>
      <c r="N9" s="1" t="s">
        <v>80</v>
      </c>
      <c r="O9" s="1" t="s">
        <v>51</v>
      </c>
      <c r="P9" s="1" t="s">
        <v>51</v>
      </c>
      <c r="Q9" s="1" t="s">
        <v>56</v>
      </c>
      <c r="R9" s="1" t="s">
        <v>62</v>
      </c>
      <c r="S9" s="1" t="s">
        <v>63</v>
      </c>
      <c r="T9" s="1" t="s">
        <v>63</v>
      </c>
      <c r="AR9" s="1" t="s">
        <v>51</v>
      </c>
      <c r="AS9" s="1" t="s">
        <v>51</v>
      </c>
      <c r="AU9" s="1" t="s">
        <v>81</v>
      </c>
      <c r="AV9">
        <v>8</v>
      </c>
    </row>
    <row r="10" spans="1:48" ht="30" customHeight="1" x14ac:dyDescent="0.3">
      <c r="A10" s="13" t="s">
        <v>82</v>
      </c>
      <c r="B10" s="13" t="s">
        <v>83</v>
      </c>
      <c r="C10" s="13" t="s">
        <v>67</v>
      </c>
      <c r="D10" s="11">
        <v>200</v>
      </c>
      <c r="E10" s="12"/>
      <c r="F10" s="12"/>
      <c r="G10" s="12"/>
      <c r="H10" s="12"/>
      <c r="I10" s="12"/>
      <c r="J10" s="12"/>
      <c r="K10" s="12"/>
      <c r="L10" s="12"/>
      <c r="M10" s="13" t="s">
        <v>51</v>
      </c>
      <c r="N10" s="1" t="s">
        <v>84</v>
      </c>
      <c r="O10" s="1" t="s">
        <v>51</v>
      </c>
      <c r="P10" s="1" t="s">
        <v>51</v>
      </c>
      <c r="Q10" s="1" t="s">
        <v>56</v>
      </c>
      <c r="R10" s="1" t="s">
        <v>62</v>
      </c>
      <c r="S10" s="1" t="s">
        <v>63</v>
      </c>
      <c r="T10" s="1" t="s">
        <v>63</v>
      </c>
      <c r="AR10" s="1" t="s">
        <v>51</v>
      </c>
      <c r="AS10" s="1" t="s">
        <v>51</v>
      </c>
      <c r="AU10" s="1" t="s">
        <v>85</v>
      </c>
      <c r="AV10">
        <v>9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56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56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56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56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56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56</v>
      </c>
    </row>
    <row r="28" spans="1:48" ht="30" customHeight="1" x14ac:dyDescent="0.3">
      <c r="A28" s="13" t="s">
        <v>86</v>
      </c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N28" t="s">
        <v>87</v>
      </c>
    </row>
    <row r="29" spans="1:48" ht="30" customHeight="1" x14ac:dyDescent="0.3">
      <c r="A29" s="13" t="s">
        <v>88</v>
      </c>
      <c r="B29" s="13" t="s">
        <v>57</v>
      </c>
      <c r="C29" s="11"/>
      <c r="D29" s="11"/>
      <c r="E29" s="12"/>
      <c r="F29" s="12"/>
      <c r="G29" s="12"/>
      <c r="H29" s="12"/>
      <c r="I29" s="12"/>
      <c r="J29" s="12"/>
      <c r="K29" s="12"/>
      <c r="L29" s="12"/>
      <c r="M29" s="11"/>
      <c r="Q29" s="1" t="s">
        <v>89</v>
      </c>
    </row>
    <row r="30" spans="1:48" ht="30" customHeight="1" x14ac:dyDescent="0.3">
      <c r="A30" s="13" t="s">
        <v>90</v>
      </c>
      <c r="B30" s="13" t="s">
        <v>91</v>
      </c>
      <c r="C30" s="13" t="s">
        <v>67</v>
      </c>
      <c r="D30" s="11">
        <v>206</v>
      </c>
      <c r="E30" s="12"/>
      <c r="F30" s="12"/>
      <c r="G30" s="12"/>
      <c r="H30" s="12"/>
      <c r="I30" s="12"/>
      <c r="J30" s="12"/>
      <c r="K30" s="12"/>
      <c r="L30" s="12"/>
      <c r="M30" s="13" t="s">
        <v>51</v>
      </c>
      <c r="N30" s="1" t="s">
        <v>92</v>
      </c>
      <c r="O30" s="1" t="s">
        <v>51</v>
      </c>
      <c r="P30" s="1" t="s">
        <v>51</v>
      </c>
      <c r="Q30" s="1" t="s">
        <v>89</v>
      </c>
      <c r="R30" s="1" t="s">
        <v>63</v>
      </c>
      <c r="S30" s="1" t="s">
        <v>63</v>
      </c>
      <c r="T30" s="1" t="s">
        <v>62</v>
      </c>
      <c r="AR30" s="1" t="s">
        <v>51</v>
      </c>
      <c r="AS30" s="1" t="s">
        <v>51</v>
      </c>
      <c r="AU30" s="1" t="s">
        <v>93</v>
      </c>
      <c r="AV30">
        <v>11</v>
      </c>
    </row>
    <row r="31" spans="1:48" ht="30" customHeight="1" x14ac:dyDescent="0.3">
      <c r="A31" s="13" t="s">
        <v>94</v>
      </c>
      <c r="B31" s="13" t="s">
        <v>95</v>
      </c>
      <c r="C31" s="13" t="s">
        <v>67</v>
      </c>
      <c r="D31" s="11">
        <v>14</v>
      </c>
      <c r="E31" s="12"/>
      <c r="F31" s="12"/>
      <c r="G31" s="12"/>
      <c r="H31" s="12"/>
      <c r="I31" s="12"/>
      <c r="J31" s="12"/>
      <c r="K31" s="12"/>
      <c r="L31" s="12"/>
      <c r="M31" s="13" t="s">
        <v>51</v>
      </c>
      <c r="N31" s="1" t="s">
        <v>96</v>
      </c>
      <c r="O31" s="1" t="s">
        <v>51</v>
      </c>
      <c r="P31" s="1" t="s">
        <v>51</v>
      </c>
      <c r="Q31" s="1" t="s">
        <v>89</v>
      </c>
      <c r="R31" s="1" t="s">
        <v>63</v>
      </c>
      <c r="S31" s="1" t="s">
        <v>63</v>
      </c>
      <c r="T31" s="1" t="s">
        <v>62</v>
      </c>
      <c r="AR31" s="1" t="s">
        <v>51</v>
      </c>
      <c r="AS31" s="1" t="s">
        <v>51</v>
      </c>
      <c r="AU31" s="1" t="s">
        <v>97</v>
      </c>
      <c r="AV31">
        <v>12</v>
      </c>
    </row>
    <row r="32" spans="1:48" ht="30" customHeight="1" x14ac:dyDescent="0.3">
      <c r="A32" s="13" t="s">
        <v>98</v>
      </c>
      <c r="B32" s="13" t="s">
        <v>99</v>
      </c>
      <c r="C32" s="13" t="s">
        <v>67</v>
      </c>
      <c r="D32" s="11">
        <v>13</v>
      </c>
      <c r="E32" s="12"/>
      <c r="F32" s="12"/>
      <c r="G32" s="12"/>
      <c r="H32" s="12"/>
      <c r="I32" s="12"/>
      <c r="J32" s="12"/>
      <c r="K32" s="12"/>
      <c r="L32" s="12"/>
      <c r="M32" s="13" t="s">
        <v>51</v>
      </c>
      <c r="N32" s="1" t="s">
        <v>100</v>
      </c>
      <c r="O32" s="1" t="s">
        <v>51</v>
      </c>
      <c r="P32" s="1" t="s">
        <v>51</v>
      </c>
      <c r="Q32" s="1" t="s">
        <v>89</v>
      </c>
      <c r="R32" s="1" t="s">
        <v>62</v>
      </c>
      <c r="S32" s="1" t="s">
        <v>63</v>
      </c>
      <c r="T32" s="1" t="s">
        <v>63</v>
      </c>
      <c r="AR32" s="1" t="s">
        <v>51</v>
      </c>
      <c r="AS32" s="1" t="s">
        <v>51</v>
      </c>
      <c r="AU32" s="1" t="s">
        <v>101</v>
      </c>
      <c r="AV32">
        <v>13</v>
      </c>
    </row>
    <row r="33" spans="1:48" ht="30" customHeight="1" x14ac:dyDescent="0.3">
      <c r="A33" s="13" t="s">
        <v>102</v>
      </c>
      <c r="B33" s="13" t="s">
        <v>103</v>
      </c>
      <c r="C33" s="13" t="s">
        <v>67</v>
      </c>
      <c r="D33" s="11">
        <v>200</v>
      </c>
      <c r="E33" s="12"/>
      <c r="F33" s="12"/>
      <c r="G33" s="12"/>
      <c r="H33" s="12"/>
      <c r="I33" s="12"/>
      <c r="J33" s="12"/>
      <c r="K33" s="12"/>
      <c r="L33" s="12"/>
      <c r="M33" s="13" t="s">
        <v>51</v>
      </c>
      <c r="N33" s="1" t="s">
        <v>104</v>
      </c>
      <c r="O33" s="1" t="s">
        <v>51</v>
      </c>
      <c r="P33" s="1" t="s">
        <v>51</v>
      </c>
      <c r="Q33" s="1" t="s">
        <v>89</v>
      </c>
      <c r="R33" s="1" t="s">
        <v>62</v>
      </c>
      <c r="S33" s="1" t="s">
        <v>63</v>
      </c>
      <c r="T33" s="1" t="s">
        <v>63</v>
      </c>
      <c r="AR33" s="1" t="s">
        <v>51</v>
      </c>
      <c r="AS33" s="1" t="s">
        <v>51</v>
      </c>
      <c r="AU33" s="1" t="s">
        <v>105</v>
      </c>
      <c r="AV33">
        <v>14</v>
      </c>
    </row>
    <row r="34" spans="1:48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89</v>
      </c>
    </row>
    <row r="35" spans="1:48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89</v>
      </c>
    </row>
    <row r="36" spans="1:48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89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89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89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89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89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89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89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89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89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89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89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89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89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89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89</v>
      </c>
    </row>
    <row r="51" spans="1:48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89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89</v>
      </c>
    </row>
    <row r="53" spans="1:48" ht="30" customHeight="1" x14ac:dyDescent="0.3">
      <c r="A53" s="13" t="s">
        <v>86</v>
      </c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N53" t="s">
        <v>87</v>
      </c>
    </row>
    <row r="54" spans="1:48" ht="30" customHeight="1" x14ac:dyDescent="0.3">
      <c r="A54" s="13" t="s">
        <v>106</v>
      </c>
      <c r="B54" s="13" t="s">
        <v>57</v>
      </c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107</v>
      </c>
    </row>
    <row r="55" spans="1:48" ht="30" customHeight="1" x14ac:dyDescent="0.3">
      <c r="A55" s="13" t="s">
        <v>108</v>
      </c>
      <c r="B55" s="13" t="s">
        <v>109</v>
      </c>
      <c r="C55" s="13" t="s">
        <v>110</v>
      </c>
      <c r="D55" s="11">
        <v>27</v>
      </c>
      <c r="E55" s="12"/>
      <c r="F55" s="12"/>
      <c r="G55" s="12"/>
      <c r="H55" s="12"/>
      <c r="I55" s="12"/>
      <c r="J55" s="12"/>
      <c r="K55" s="12"/>
      <c r="L55" s="12"/>
      <c r="M55" s="13" t="s">
        <v>51</v>
      </c>
      <c r="N55" s="1" t="s">
        <v>111</v>
      </c>
      <c r="O55" s="1" t="s">
        <v>51</v>
      </c>
      <c r="P55" s="1" t="s">
        <v>51</v>
      </c>
      <c r="Q55" s="1" t="s">
        <v>107</v>
      </c>
      <c r="R55" s="1" t="s">
        <v>62</v>
      </c>
      <c r="S55" s="1" t="s">
        <v>63</v>
      </c>
      <c r="T55" s="1" t="s">
        <v>63</v>
      </c>
      <c r="AR55" s="1" t="s">
        <v>51</v>
      </c>
      <c r="AS55" s="1" t="s">
        <v>51</v>
      </c>
      <c r="AU55" s="1" t="s">
        <v>112</v>
      </c>
      <c r="AV55">
        <v>16</v>
      </c>
    </row>
    <row r="56" spans="1:48" ht="30" customHeight="1" x14ac:dyDescent="0.3">
      <c r="A56" s="13" t="s">
        <v>113</v>
      </c>
      <c r="B56" s="13" t="s">
        <v>114</v>
      </c>
      <c r="C56" s="13" t="s">
        <v>67</v>
      </c>
      <c r="D56" s="11">
        <v>41</v>
      </c>
      <c r="E56" s="12"/>
      <c r="F56" s="12"/>
      <c r="G56" s="12"/>
      <c r="H56" s="12"/>
      <c r="I56" s="12"/>
      <c r="J56" s="12"/>
      <c r="K56" s="12"/>
      <c r="L56" s="12"/>
      <c r="M56" s="13" t="s">
        <v>51</v>
      </c>
      <c r="N56" s="1" t="s">
        <v>115</v>
      </c>
      <c r="O56" s="1" t="s">
        <v>51</v>
      </c>
      <c r="P56" s="1" t="s">
        <v>51</v>
      </c>
      <c r="Q56" s="1" t="s">
        <v>107</v>
      </c>
      <c r="R56" s="1" t="s">
        <v>62</v>
      </c>
      <c r="S56" s="1" t="s">
        <v>63</v>
      </c>
      <c r="T56" s="1" t="s">
        <v>63</v>
      </c>
      <c r="AR56" s="1" t="s">
        <v>51</v>
      </c>
      <c r="AS56" s="1" t="s">
        <v>51</v>
      </c>
      <c r="AU56" s="1" t="s">
        <v>116</v>
      </c>
      <c r="AV56">
        <v>17</v>
      </c>
    </row>
    <row r="57" spans="1:48" ht="30" customHeight="1" x14ac:dyDescent="0.3">
      <c r="A57" s="13" t="s">
        <v>117</v>
      </c>
      <c r="B57" s="13" t="s">
        <v>118</v>
      </c>
      <c r="C57" s="13" t="s">
        <v>67</v>
      </c>
      <c r="D57" s="11">
        <v>16</v>
      </c>
      <c r="E57" s="12"/>
      <c r="F57" s="12"/>
      <c r="G57" s="12"/>
      <c r="H57" s="12"/>
      <c r="I57" s="12"/>
      <c r="J57" s="12"/>
      <c r="K57" s="12"/>
      <c r="L57" s="12"/>
      <c r="M57" s="13" t="s">
        <v>51</v>
      </c>
      <c r="N57" s="1" t="s">
        <v>119</v>
      </c>
      <c r="O57" s="1" t="s">
        <v>51</v>
      </c>
      <c r="P57" s="1" t="s">
        <v>51</v>
      </c>
      <c r="Q57" s="1" t="s">
        <v>107</v>
      </c>
      <c r="R57" s="1" t="s">
        <v>62</v>
      </c>
      <c r="S57" s="1" t="s">
        <v>63</v>
      </c>
      <c r="T57" s="1" t="s">
        <v>63</v>
      </c>
      <c r="AR57" s="1" t="s">
        <v>51</v>
      </c>
      <c r="AS57" s="1" t="s">
        <v>51</v>
      </c>
      <c r="AU57" s="1" t="s">
        <v>120</v>
      </c>
      <c r="AV57">
        <v>18</v>
      </c>
    </row>
    <row r="58" spans="1:48" ht="30" customHeight="1" x14ac:dyDescent="0.3">
      <c r="A58" s="13" t="s">
        <v>121</v>
      </c>
      <c r="B58" s="13" t="s">
        <v>122</v>
      </c>
      <c r="C58" s="13" t="s">
        <v>67</v>
      </c>
      <c r="D58" s="11">
        <v>41</v>
      </c>
      <c r="E58" s="12"/>
      <c r="F58" s="12"/>
      <c r="G58" s="12"/>
      <c r="H58" s="12"/>
      <c r="I58" s="12"/>
      <c r="J58" s="12"/>
      <c r="K58" s="12"/>
      <c r="L58" s="12"/>
      <c r="M58" s="13" t="s">
        <v>51</v>
      </c>
      <c r="N58" s="1" t="s">
        <v>123</v>
      </c>
      <c r="O58" s="1" t="s">
        <v>51</v>
      </c>
      <c r="P58" s="1" t="s">
        <v>51</v>
      </c>
      <c r="Q58" s="1" t="s">
        <v>107</v>
      </c>
      <c r="R58" s="1" t="s">
        <v>62</v>
      </c>
      <c r="S58" s="1" t="s">
        <v>63</v>
      </c>
      <c r="T58" s="1" t="s">
        <v>63</v>
      </c>
      <c r="AR58" s="1" t="s">
        <v>51</v>
      </c>
      <c r="AS58" s="1" t="s">
        <v>51</v>
      </c>
      <c r="AU58" s="1" t="s">
        <v>124</v>
      </c>
      <c r="AV58">
        <v>19</v>
      </c>
    </row>
    <row r="59" spans="1:48" ht="30" customHeight="1" x14ac:dyDescent="0.3">
      <c r="A59" s="13" t="s">
        <v>125</v>
      </c>
      <c r="B59" s="13" t="s">
        <v>126</v>
      </c>
      <c r="C59" s="13" t="s">
        <v>110</v>
      </c>
      <c r="D59" s="11">
        <v>39</v>
      </c>
      <c r="E59" s="12"/>
      <c r="F59" s="12"/>
      <c r="G59" s="12"/>
      <c r="H59" s="12"/>
      <c r="I59" s="12"/>
      <c r="J59" s="12"/>
      <c r="K59" s="12"/>
      <c r="L59" s="12"/>
      <c r="M59" s="13" t="s">
        <v>51</v>
      </c>
      <c r="N59" s="1" t="s">
        <v>127</v>
      </c>
      <c r="O59" s="1" t="s">
        <v>51</v>
      </c>
      <c r="P59" s="1" t="s">
        <v>51</v>
      </c>
      <c r="Q59" s="1" t="s">
        <v>107</v>
      </c>
      <c r="R59" s="1" t="s">
        <v>62</v>
      </c>
      <c r="S59" s="1" t="s">
        <v>63</v>
      </c>
      <c r="T59" s="1" t="s">
        <v>63</v>
      </c>
      <c r="AR59" s="1" t="s">
        <v>51</v>
      </c>
      <c r="AS59" s="1" t="s">
        <v>51</v>
      </c>
      <c r="AU59" s="1" t="s">
        <v>128</v>
      </c>
      <c r="AV59">
        <v>20</v>
      </c>
    </row>
    <row r="60" spans="1:48" ht="30" customHeight="1" x14ac:dyDescent="0.3">
      <c r="A60" s="13" t="s">
        <v>129</v>
      </c>
      <c r="B60" s="13" t="s">
        <v>130</v>
      </c>
      <c r="C60" s="13" t="s">
        <v>67</v>
      </c>
      <c r="D60" s="11">
        <v>66</v>
      </c>
      <c r="E60" s="12"/>
      <c r="F60" s="12"/>
      <c r="G60" s="12"/>
      <c r="H60" s="12"/>
      <c r="I60" s="12"/>
      <c r="J60" s="12"/>
      <c r="K60" s="12"/>
      <c r="L60" s="12"/>
      <c r="M60" s="13" t="s">
        <v>51</v>
      </c>
      <c r="N60" s="1" t="s">
        <v>131</v>
      </c>
      <c r="O60" s="1" t="s">
        <v>51</v>
      </c>
      <c r="P60" s="1" t="s">
        <v>51</v>
      </c>
      <c r="Q60" s="1" t="s">
        <v>107</v>
      </c>
      <c r="R60" s="1" t="s">
        <v>62</v>
      </c>
      <c r="S60" s="1" t="s">
        <v>63</v>
      </c>
      <c r="T60" s="1" t="s">
        <v>63</v>
      </c>
      <c r="AR60" s="1" t="s">
        <v>51</v>
      </c>
      <c r="AS60" s="1" t="s">
        <v>51</v>
      </c>
      <c r="AU60" s="1" t="s">
        <v>132</v>
      </c>
      <c r="AV60">
        <v>21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107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107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107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107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107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107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107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107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107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107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107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107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107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107</v>
      </c>
    </row>
    <row r="75" spans="1:48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107</v>
      </c>
    </row>
    <row r="76" spans="1:48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107</v>
      </c>
    </row>
    <row r="77" spans="1:48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107</v>
      </c>
    </row>
    <row r="78" spans="1:48" ht="30" customHeight="1" x14ac:dyDescent="0.3">
      <c r="A78" s="13" t="s">
        <v>86</v>
      </c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N78" t="s">
        <v>87</v>
      </c>
    </row>
    <row r="79" spans="1:48" ht="30" customHeight="1" x14ac:dyDescent="0.3">
      <c r="A79" s="13" t="s">
        <v>133</v>
      </c>
      <c r="B79" s="13" t="s">
        <v>57</v>
      </c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134</v>
      </c>
    </row>
    <row r="80" spans="1:48" ht="30" customHeight="1" x14ac:dyDescent="0.3">
      <c r="A80" s="13" t="s">
        <v>135</v>
      </c>
      <c r="B80" s="13" t="s">
        <v>136</v>
      </c>
      <c r="C80" s="13" t="s">
        <v>67</v>
      </c>
      <c r="D80" s="11">
        <v>120</v>
      </c>
      <c r="E80" s="12"/>
      <c r="F80" s="12"/>
      <c r="G80" s="12"/>
      <c r="H80" s="12"/>
      <c r="I80" s="12"/>
      <c r="J80" s="12"/>
      <c r="K80" s="12"/>
      <c r="L80" s="12"/>
      <c r="M80" s="13" t="s">
        <v>51</v>
      </c>
      <c r="N80" s="1" t="s">
        <v>137</v>
      </c>
      <c r="O80" s="1" t="s">
        <v>51</v>
      </c>
      <c r="P80" s="1" t="s">
        <v>51</v>
      </c>
      <c r="Q80" s="1" t="s">
        <v>134</v>
      </c>
      <c r="R80" s="1" t="s">
        <v>63</v>
      </c>
      <c r="S80" s="1" t="s">
        <v>63</v>
      </c>
      <c r="T80" s="1" t="s">
        <v>62</v>
      </c>
      <c r="AR80" s="1" t="s">
        <v>51</v>
      </c>
      <c r="AS80" s="1" t="s">
        <v>51</v>
      </c>
      <c r="AU80" s="1" t="s">
        <v>138</v>
      </c>
      <c r="AV80">
        <v>23</v>
      </c>
    </row>
    <row r="81" spans="1:48" ht="30" customHeight="1" x14ac:dyDescent="0.3">
      <c r="A81" s="13" t="s">
        <v>139</v>
      </c>
      <c r="B81" s="13" t="s">
        <v>140</v>
      </c>
      <c r="C81" s="13" t="s">
        <v>67</v>
      </c>
      <c r="D81" s="11">
        <v>17</v>
      </c>
      <c r="E81" s="12"/>
      <c r="F81" s="12"/>
      <c r="G81" s="12"/>
      <c r="H81" s="12"/>
      <c r="I81" s="12"/>
      <c r="J81" s="12"/>
      <c r="K81" s="12"/>
      <c r="L81" s="12"/>
      <c r="M81" s="13" t="s">
        <v>51</v>
      </c>
      <c r="N81" s="1" t="s">
        <v>141</v>
      </c>
      <c r="O81" s="1" t="s">
        <v>51</v>
      </c>
      <c r="P81" s="1" t="s">
        <v>51</v>
      </c>
      <c r="Q81" s="1" t="s">
        <v>134</v>
      </c>
      <c r="R81" s="1" t="s">
        <v>62</v>
      </c>
      <c r="S81" s="1" t="s">
        <v>63</v>
      </c>
      <c r="T81" s="1" t="s">
        <v>63</v>
      </c>
      <c r="AR81" s="1" t="s">
        <v>51</v>
      </c>
      <c r="AS81" s="1" t="s">
        <v>51</v>
      </c>
      <c r="AU81" s="1" t="s">
        <v>142</v>
      </c>
      <c r="AV81">
        <v>25</v>
      </c>
    </row>
    <row r="82" spans="1:48" ht="30" customHeight="1" x14ac:dyDescent="0.3">
      <c r="A82" s="13" t="s">
        <v>139</v>
      </c>
      <c r="B82" s="13" t="s">
        <v>143</v>
      </c>
      <c r="C82" s="13" t="s">
        <v>67</v>
      </c>
      <c r="D82" s="11">
        <v>41</v>
      </c>
      <c r="E82" s="12"/>
      <c r="F82" s="12"/>
      <c r="G82" s="12"/>
      <c r="H82" s="12"/>
      <c r="I82" s="12"/>
      <c r="J82" s="12"/>
      <c r="K82" s="12"/>
      <c r="L82" s="12"/>
      <c r="M82" s="13" t="s">
        <v>51</v>
      </c>
      <c r="N82" s="1" t="s">
        <v>144</v>
      </c>
      <c r="O82" s="1" t="s">
        <v>51</v>
      </c>
      <c r="P82" s="1" t="s">
        <v>51</v>
      </c>
      <c r="Q82" s="1" t="s">
        <v>134</v>
      </c>
      <c r="R82" s="1" t="s">
        <v>62</v>
      </c>
      <c r="S82" s="1" t="s">
        <v>63</v>
      </c>
      <c r="T82" s="1" t="s">
        <v>63</v>
      </c>
      <c r="AR82" s="1" t="s">
        <v>51</v>
      </c>
      <c r="AS82" s="1" t="s">
        <v>51</v>
      </c>
      <c r="AU82" s="1" t="s">
        <v>145</v>
      </c>
      <c r="AV82">
        <v>26</v>
      </c>
    </row>
    <row r="83" spans="1:48" ht="30" customHeight="1" x14ac:dyDescent="0.3">
      <c r="A83" s="11" t="s">
        <v>753</v>
      </c>
      <c r="B83" s="11"/>
      <c r="C83" s="11" t="s">
        <v>754</v>
      </c>
      <c r="D83" s="11">
        <v>1</v>
      </c>
      <c r="E83" s="12"/>
      <c r="F83" s="12"/>
      <c r="G83" s="12"/>
      <c r="H83" s="12"/>
      <c r="I83" s="12"/>
      <c r="J83" s="12"/>
      <c r="K83" s="12"/>
      <c r="L83" s="12"/>
      <c r="M83" s="11"/>
      <c r="Q83" s="1" t="s">
        <v>134</v>
      </c>
    </row>
    <row r="84" spans="1:48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134</v>
      </c>
    </row>
    <row r="85" spans="1:48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134</v>
      </c>
    </row>
    <row r="86" spans="1:48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134</v>
      </c>
    </row>
    <row r="87" spans="1:48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134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134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134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134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134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134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134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134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134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134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134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134</v>
      </c>
    </row>
    <row r="99" spans="1:48" ht="30" customHeight="1" x14ac:dyDescent="0.3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134</v>
      </c>
    </row>
    <row r="100" spans="1:48" ht="30" customHeight="1" x14ac:dyDescent="0.3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134</v>
      </c>
    </row>
    <row r="101" spans="1:48" ht="30" customHeight="1" x14ac:dyDescent="0.3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134</v>
      </c>
    </row>
    <row r="102" spans="1:48" ht="30" customHeight="1" x14ac:dyDescent="0.3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134</v>
      </c>
    </row>
    <row r="103" spans="1:48" ht="30" customHeight="1" x14ac:dyDescent="0.3">
      <c r="A103" s="13" t="s">
        <v>86</v>
      </c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N103" t="s">
        <v>87</v>
      </c>
    </row>
    <row r="104" spans="1:48" ht="30" customHeight="1" x14ac:dyDescent="0.3">
      <c r="A104" s="13" t="s">
        <v>146</v>
      </c>
      <c r="B104" s="13" t="s">
        <v>57</v>
      </c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147</v>
      </c>
    </row>
    <row r="105" spans="1:48" ht="30" customHeight="1" x14ac:dyDescent="0.3">
      <c r="A105" s="16" t="s">
        <v>751</v>
      </c>
      <c r="B105" s="16" t="s">
        <v>752</v>
      </c>
      <c r="C105" s="13" t="s">
        <v>67</v>
      </c>
      <c r="D105" s="11">
        <v>158</v>
      </c>
      <c r="E105" s="12"/>
      <c r="F105" s="12"/>
      <c r="G105" s="12"/>
      <c r="H105" s="12"/>
      <c r="I105" s="12"/>
      <c r="J105" s="12"/>
      <c r="K105" s="12"/>
      <c r="L105" s="12"/>
      <c r="M105" s="13" t="s">
        <v>51</v>
      </c>
      <c r="N105" s="1" t="s">
        <v>150</v>
      </c>
      <c r="O105" s="1" t="s">
        <v>51</v>
      </c>
      <c r="P105" s="1" t="s">
        <v>51</v>
      </c>
      <c r="Q105" s="1" t="s">
        <v>147</v>
      </c>
      <c r="R105" s="1" t="s">
        <v>63</v>
      </c>
      <c r="S105" s="1" t="s">
        <v>63</v>
      </c>
      <c r="T105" s="1" t="s">
        <v>62</v>
      </c>
      <c r="AR105" s="1" t="s">
        <v>51</v>
      </c>
      <c r="AS105" s="1" t="s">
        <v>51</v>
      </c>
      <c r="AU105" s="1" t="s">
        <v>151</v>
      </c>
      <c r="AV105">
        <v>209</v>
      </c>
    </row>
    <row r="106" spans="1:48" ht="30" customHeight="1" x14ac:dyDescent="0.3">
      <c r="A106" s="13" t="s">
        <v>152</v>
      </c>
      <c r="B106" s="13" t="s">
        <v>153</v>
      </c>
      <c r="C106" s="13" t="s">
        <v>67</v>
      </c>
      <c r="D106" s="11">
        <v>11</v>
      </c>
      <c r="E106" s="12"/>
      <c r="F106" s="12"/>
      <c r="G106" s="12"/>
      <c r="H106" s="12"/>
      <c r="I106" s="12"/>
      <c r="J106" s="12"/>
      <c r="K106" s="12"/>
      <c r="L106" s="12"/>
      <c r="M106" s="13" t="s">
        <v>51</v>
      </c>
      <c r="N106" s="1" t="s">
        <v>154</v>
      </c>
      <c r="O106" s="1" t="s">
        <v>51</v>
      </c>
      <c r="P106" s="1" t="s">
        <v>51</v>
      </c>
      <c r="Q106" s="1" t="s">
        <v>147</v>
      </c>
      <c r="R106" s="1" t="s">
        <v>62</v>
      </c>
      <c r="S106" s="1" t="s">
        <v>63</v>
      </c>
      <c r="T106" s="1" t="s">
        <v>63</v>
      </c>
      <c r="AR106" s="1" t="s">
        <v>51</v>
      </c>
      <c r="AS106" s="1" t="s">
        <v>51</v>
      </c>
      <c r="AU106" s="1" t="s">
        <v>155</v>
      </c>
      <c r="AV106">
        <v>30</v>
      </c>
    </row>
    <row r="107" spans="1:48" ht="30" customHeight="1" x14ac:dyDescent="0.3">
      <c r="A107" s="13" t="s">
        <v>152</v>
      </c>
      <c r="B107" s="13" t="s">
        <v>156</v>
      </c>
      <c r="C107" s="13" t="s">
        <v>67</v>
      </c>
      <c r="D107" s="11">
        <v>56</v>
      </c>
      <c r="E107" s="12"/>
      <c r="F107" s="12"/>
      <c r="G107" s="12"/>
      <c r="H107" s="12"/>
      <c r="I107" s="12"/>
      <c r="J107" s="12"/>
      <c r="K107" s="12"/>
      <c r="L107" s="12"/>
      <c r="M107" s="13" t="s">
        <v>51</v>
      </c>
      <c r="N107" s="1" t="s">
        <v>157</v>
      </c>
      <c r="O107" s="1" t="s">
        <v>51</v>
      </c>
      <c r="P107" s="1" t="s">
        <v>51</v>
      </c>
      <c r="Q107" s="1" t="s">
        <v>147</v>
      </c>
      <c r="R107" s="1" t="s">
        <v>62</v>
      </c>
      <c r="S107" s="1" t="s">
        <v>63</v>
      </c>
      <c r="T107" s="1" t="s">
        <v>63</v>
      </c>
      <c r="AR107" s="1" t="s">
        <v>51</v>
      </c>
      <c r="AS107" s="1" t="s">
        <v>51</v>
      </c>
      <c r="AU107" s="1" t="s">
        <v>158</v>
      </c>
      <c r="AV107">
        <v>31</v>
      </c>
    </row>
    <row r="108" spans="1:48" ht="30" customHeight="1" x14ac:dyDescent="0.3">
      <c r="A108" s="13" t="s">
        <v>152</v>
      </c>
      <c r="B108" s="13" t="s">
        <v>159</v>
      </c>
      <c r="C108" s="13" t="s">
        <v>110</v>
      </c>
      <c r="D108" s="11">
        <v>13</v>
      </c>
      <c r="E108" s="12"/>
      <c r="F108" s="12"/>
      <c r="G108" s="12"/>
      <c r="H108" s="12"/>
      <c r="I108" s="12"/>
      <c r="J108" s="12"/>
      <c r="K108" s="12"/>
      <c r="L108" s="12"/>
      <c r="M108" s="13" t="s">
        <v>51</v>
      </c>
      <c r="N108" s="1" t="s">
        <v>160</v>
      </c>
      <c r="O108" s="1" t="s">
        <v>51</v>
      </c>
      <c r="P108" s="1" t="s">
        <v>51</v>
      </c>
      <c r="Q108" s="1" t="s">
        <v>147</v>
      </c>
      <c r="R108" s="1" t="s">
        <v>62</v>
      </c>
      <c r="S108" s="1" t="s">
        <v>63</v>
      </c>
      <c r="T108" s="1" t="s">
        <v>63</v>
      </c>
      <c r="AR108" s="1" t="s">
        <v>51</v>
      </c>
      <c r="AS108" s="1" t="s">
        <v>51</v>
      </c>
      <c r="AU108" s="1" t="s">
        <v>161</v>
      </c>
      <c r="AV108">
        <v>32</v>
      </c>
    </row>
    <row r="109" spans="1:48" ht="30" customHeight="1" x14ac:dyDescent="0.3">
      <c r="A109" s="13" t="s">
        <v>162</v>
      </c>
      <c r="B109" s="13" t="s">
        <v>163</v>
      </c>
      <c r="C109" s="13" t="s">
        <v>164</v>
      </c>
      <c r="D109" s="11">
        <v>2</v>
      </c>
      <c r="E109" s="12"/>
      <c r="F109" s="12"/>
      <c r="G109" s="12"/>
      <c r="H109" s="12"/>
      <c r="I109" s="12"/>
      <c r="J109" s="12"/>
      <c r="K109" s="12"/>
      <c r="L109" s="12"/>
      <c r="M109" s="13" t="s">
        <v>51</v>
      </c>
      <c r="N109" s="1" t="s">
        <v>165</v>
      </c>
      <c r="O109" s="1" t="s">
        <v>51</v>
      </c>
      <c r="P109" s="1" t="s">
        <v>51</v>
      </c>
      <c r="Q109" s="1" t="s">
        <v>147</v>
      </c>
      <c r="R109" s="1" t="s">
        <v>62</v>
      </c>
      <c r="S109" s="1" t="s">
        <v>63</v>
      </c>
      <c r="T109" s="1" t="s">
        <v>63</v>
      </c>
      <c r="AR109" s="1" t="s">
        <v>51</v>
      </c>
      <c r="AS109" s="1" t="s">
        <v>51</v>
      </c>
      <c r="AU109" s="1" t="s">
        <v>166</v>
      </c>
      <c r="AV109">
        <v>33</v>
      </c>
    </row>
    <row r="110" spans="1:48" ht="30" customHeight="1" x14ac:dyDescent="0.3">
      <c r="A110" s="13" t="s">
        <v>162</v>
      </c>
      <c r="B110" s="13" t="s">
        <v>167</v>
      </c>
      <c r="C110" s="13" t="s">
        <v>164</v>
      </c>
      <c r="D110" s="11">
        <v>1</v>
      </c>
      <c r="E110" s="12"/>
      <c r="F110" s="12"/>
      <c r="G110" s="12"/>
      <c r="H110" s="12"/>
      <c r="I110" s="12"/>
      <c r="J110" s="12"/>
      <c r="K110" s="12"/>
      <c r="L110" s="12"/>
      <c r="M110" s="13" t="s">
        <v>51</v>
      </c>
      <c r="N110" s="1" t="s">
        <v>168</v>
      </c>
      <c r="O110" s="1" t="s">
        <v>51</v>
      </c>
      <c r="P110" s="1" t="s">
        <v>51</v>
      </c>
      <c r="Q110" s="1" t="s">
        <v>147</v>
      </c>
      <c r="R110" s="1" t="s">
        <v>62</v>
      </c>
      <c r="S110" s="1" t="s">
        <v>63</v>
      </c>
      <c r="T110" s="1" t="s">
        <v>63</v>
      </c>
      <c r="AR110" s="1" t="s">
        <v>51</v>
      </c>
      <c r="AS110" s="1" t="s">
        <v>51</v>
      </c>
      <c r="AU110" s="1" t="s">
        <v>169</v>
      </c>
      <c r="AV110">
        <v>34</v>
      </c>
    </row>
    <row r="111" spans="1:48" ht="30" customHeight="1" x14ac:dyDescent="0.3">
      <c r="A111" s="13" t="s">
        <v>170</v>
      </c>
      <c r="B111" s="13" t="s">
        <v>171</v>
      </c>
      <c r="C111" s="13" t="s">
        <v>110</v>
      </c>
      <c r="D111" s="11">
        <v>3</v>
      </c>
      <c r="E111" s="12"/>
      <c r="F111" s="12"/>
      <c r="G111" s="12"/>
      <c r="H111" s="12"/>
      <c r="I111" s="12"/>
      <c r="J111" s="12"/>
      <c r="K111" s="12"/>
      <c r="L111" s="12"/>
      <c r="M111" s="13" t="s">
        <v>51</v>
      </c>
      <c r="N111" s="1" t="s">
        <v>172</v>
      </c>
      <c r="O111" s="1" t="s">
        <v>51</v>
      </c>
      <c r="P111" s="1" t="s">
        <v>51</v>
      </c>
      <c r="Q111" s="1" t="s">
        <v>147</v>
      </c>
      <c r="R111" s="1" t="s">
        <v>62</v>
      </c>
      <c r="S111" s="1" t="s">
        <v>63</v>
      </c>
      <c r="T111" s="1" t="s">
        <v>63</v>
      </c>
      <c r="AR111" s="1" t="s">
        <v>51</v>
      </c>
      <c r="AS111" s="1" t="s">
        <v>51</v>
      </c>
      <c r="AU111" s="1" t="s">
        <v>173</v>
      </c>
      <c r="AV111">
        <v>35</v>
      </c>
    </row>
    <row r="112" spans="1:48" ht="30" customHeight="1" x14ac:dyDescent="0.3">
      <c r="A112" s="13" t="s">
        <v>170</v>
      </c>
      <c r="B112" s="13" t="s">
        <v>174</v>
      </c>
      <c r="C112" s="13" t="s">
        <v>110</v>
      </c>
      <c r="D112" s="11">
        <v>21</v>
      </c>
      <c r="E112" s="12"/>
      <c r="F112" s="12"/>
      <c r="G112" s="12"/>
      <c r="H112" s="12"/>
      <c r="I112" s="12"/>
      <c r="J112" s="12"/>
      <c r="K112" s="12"/>
      <c r="L112" s="12"/>
      <c r="M112" s="13" t="s">
        <v>51</v>
      </c>
      <c r="N112" s="1" t="s">
        <v>175</v>
      </c>
      <c r="O112" s="1" t="s">
        <v>51</v>
      </c>
      <c r="P112" s="1" t="s">
        <v>51</v>
      </c>
      <c r="Q112" s="1" t="s">
        <v>147</v>
      </c>
      <c r="R112" s="1" t="s">
        <v>62</v>
      </c>
      <c r="S112" s="1" t="s">
        <v>63</v>
      </c>
      <c r="T112" s="1" t="s">
        <v>63</v>
      </c>
      <c r="AR112" s="1" t="s">
        <v>51</v>
      </c>
      <c r="AS112" s="1" t="s">
        <v>51</v>
      </c>
      <c r="AU112" s="1" t="s">
        <v>176</v>
      </c>
      <c r="AV112">
        <v>36</v>
      </c>
    </row>
    <row r="113" spans="1:17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147</v>
      </c>
    </row>
    <row r="114" spans="1:17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147</v>
      </c>
    </row>
    <row r="115" spans="1:17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147</v>
      </c>
    </row>
    <row r="116" spans="1:17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147</v>
      </c>
    </row>
    <row r="117" spans="1:17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147</v>
      </c>
    </row>
    <row r="118" spans="1:17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147</v>
      </c>
    </row>
    <row r="119" spans="1:17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147</v>
      </c>
    </row>
    <row r="120" spans="1:17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147</v>
      </c>
    </row>
    <row r="121" spans="1:17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147</v>
      </c>
    </row>
    <row r="122" spans="1:17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147</v>
      </c>
    </row>
    <row r="123" spans="1:17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147</v>
      </c>
    </row>
    <row r="124" spans="1:17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147</v>
      </c>
    </row>
    <row r="125" spans="1:17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147</v>
      </c>
    </row>
    <row r="126" spans="1:17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147</v>
      </c>
    </row>
    <row r="127" spans="1:17" ht="30" customHeight="1" x14ac:dyDescent="0.3">
      <c r="A127" s="13" t="s">
        <v>86</v>
      </c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N127" t="s">
        <v>87</v>
      </c>
    </row>
    <row r="128" spans="1:17" ht="30" customHeight="1" x14ac:dyDescent="0.3">
      <c r="A128" s="13" t="s">
        <v>177</v>
      </c>
      <c r="B128" s="13" t="s">
        <v>57</v>
      </c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178</v>
      </c>
    </row>
    <row r="129" spans="1:48" ht="30" customHeight="1" x14ac:dyDescent="0.3">
      <c r="A129" s="13" t="s">
        <v>179</v>
      </c>
      <c r="B129" s="13" t="s">
        <v>180</v>
      </c>
      <c r="C129" s="13" t="s">
        <v>181</v>
      </c>
      <c r="D129" s="11">
        <v>16</v>
      </c>
      <c r="E129" s="12"/>
      <c r="F129" s="12"/>
      <c r="G129" s="12"/>
      <c r="H129" s="12"/>
      <c r="I129" s="12"/>
      <c r="J129" s="12"/>
      <c r="K129" s="12"/>
      <c r="L129" s="12"/>
      <c r="M129" s="13" t="s">
        <v>51</v>
      </c>
      <c r="N129" s="1" t="s">
        <v>182</v>
      </c>
      <c r="O129" s="1" t="s">
        <v>51</v>
      </c>
      <c r="P129" s="1" t="s">
        <v>51</v>
      </c>
      <c r="Q129" s="1" t="s">
        <v>178</v>
      </c>
      <c r="R129" s="1" t="s">
        <v>62</v>
      </c>
      <c r="S129" s="1" t="s">
        <v>63</v>
      </c>
      <c r="T129" s="1" t="s">
        <v>63</v>
      </c>
      <c r="AR129" s="1" t="s">
        <v>51</v>
      </c>
      <c r="AS129" s="1" t="s">
        <v>51</v>
      </c>
      <c r="AU129" s="1" t="s">
        <v>183</v>
      </c>
      <c r="AV129">
        <v>38</v>
      </c>
    </row>
    <row r="130" spans="1:48" ht="30" customHeight="1" x14ac:dyDescent="0.3">
      <c r="A130" s="13" t="s">
        <v>184</v>
      </c>
      <c r="B130" s="13" t="s">
        <v>185</v>
      </c>
      <c r="C130" s="13" t="s">
        <v>67</v>
      </c>
      <c r="D130" s="11">
        <v>139</v>
      </c>
      <c r="E130" s="12"/>
      <c r="F130" s="12"/>
      <c r="G130" s="12"/>
      <c r="H130" s="12"/>
      <c r="I130" s="12"/>
      <c r="J130" s="12"/>
      <c r="K130" s="12"/>
      <c r="L130" s="12"/>
      <c r="M130" s="13" t="s">
        <v>51</v>
      </c>
      <c r="N130" s="1" t="s">
        <v>186</v>
      </c>
      <c r="O130" s="1" t="s">
        <v>51</v>
      </c>
      <c r="P130" s="1" t="s">
        <v>51</v>
      </c>
      <c r="Q130" s="1" t="s">
        <v>178</v>
      </c>
      <c r="R130" s="1" t="s">
        <v>62</v>
      </c>
      <c r="S130" s="1" t="s">
        <v>63</v>
      </c>
      <c r="T130" s="1" t="s">
        <v>63</v>
      </c>
      <c r="AR130" s="1" t="s">
        <v>51</v>
      </c>
      <c r="AS130" s="1" t="s">
        <v>51</v>
      </c>
      <c r="AU130" s="1" t="s">
        <v>187</v>
      </c>
      <c r="AV130">
        <v>39</v>
      </c>
    </row>
    <row r="131" spans="1:48" ht="30" customHeight="1" x14ac:dyDescent="0.3">
      <c r="A131" s="13" t="s">
        <v>188</v>
      </c>
      <c r="B131" s="13" t="s">
        <v>189</v>
      </c>
      <c r="C131" s="13" t="s">
        <v>110</v>
      </c>
      <c r="D131" s="11">
        <v>12</v>
      </c>
      <c r="E131" s="12"/>
      <c r="F131" s="12"/>
      <c r="G131" s="12"/>
      <c r="H131" s="12"/>
      <c r="I131" s="12"/>
      <c r="J131" s="12"/>
      <c r="K131" s="12"/>
      <c r="L131" s="12"/>
      <c r="M131" s="13" t="s">
        <v>51</v>
      </c>
      <c r="N131" s="1" t="s">
        <v>190</v>
      </c>
      <c r="O131" s="1" t="s">
        <v>51</v>
      </c>
      <c r="P131" s="1" t="s">
        <v>51</v>
      </c>
      <c r="Q131" s="1" t="s">
        <v>178</v>
      </c>
      <c r="R131" s="1" t="s">
        <v>62</v>
      </c>
      <c r="S131" s="1" t="s">
        <v>63</v>
      </c>
      <c r="T131" s="1" t="s">
        <v>63</v>
      </c>
      <c r="AR131" s="1" t="s">
        <v>51</v>
      </c>
      <c r="AS131" s="1" t="s">
        <v>51</v>
      </c>
      <c r="AU131" s="1" t="s">
        <v>191</v>
      </c>
      <c r="AV131">
        <v>40</v>
      </c>
    </row>
    <row r="132" spans="1:48" ht="30" customHeight="1" x14ac:dyDescent="0.3">
      <c r="A132" s="13" t="s">
        <v>192</v>
      </c>
      <c r="B132" s="13" t="s">
        <v>193</v>
      </c>
      <c r="C132" s="13" t="s">
        <v>67</v>
      </c>
      <c r="D132" s="11">
        <v>94</v>
      </c>
      <c r="E132" s="12"/>
      <c r="F132" s="12"/>
      <c r="G132" s="12"/>
      <c r="H132" s="12"/>
      <c r="I132" s="12"/>
      <c r="J132" s="12"/>
      <c r="K132" s="12"/>
      <c r="L132" s="12"/>
      <c r="M132" s="13" t="s">
        <v>51</v>
      </c>
      <c r="N132" s="1" t="s">
        <v>194</v>
      </c>
      <c r="O132" s="1" t="s">
        <v>51</v>
      </c>
      <c r="P132" s="1" t="s">
        <v>51</v>
      </c>
      <c r="Q132" s="1" t="s">
        <v>178</v>
      </c>
      <c r="R132" s="1" t="s">
        <v>62</v>
      </c>
      <c r="S132" s="1" t="s">
        <v>63</v>
      </c>
      <c r="T132" s="1" t="s">
        <v>63</v>
      </c>
      <c r="AR132" s="1" t="s">
        <v>51</v>
      </c>
      <c r="AS132" s="1" t="s">
        <v>51</v>
      </c>
      <c r="AU132" s="1" t="s">
        <v>195</v>
      </c>
      <c r="AV132">
        <v>41</v>
      </c>
    </row>
    <row r="133" spans="1:48" ht="30" customHeight="1" x14ac:dyDescent="0.3">
      <c r="A133" s="13" t="s">
        <v>192</v>
      </c>
      <c r="B133" s="13" t="s">
        <v>196</v>
      </c>
      <c r="C133" s="13" t="s">
        <v>67</v>
      </c>
      <c r="D133" s="11">
        <v>158</v>
      </c>
      <c r="E133" s="12"/>
      <c r="F133" s="12"/>
      <c r="G133" s="12"/>
      <c r="H133" s="12"/>
      <c r="I133" s="12"/>
      <c r="J133" s="12"/>
      <c r="K133" s="12"/>
      <c r="L133" s="12"/>
      <c r="M133" s="13" t="s">
        <v>51</v>
      </c>
      <c r="N133" s="1" t="s">
        <v>197</v>
      </c>
      <c r="O133" s="1" t="s">
        <v>51</v>
      </c>
      <c r="P133" s="1" t="s">
        <v>51</v>
      </c>
      <c r="Q133" s="1" t="s">
        <v>178</v>
      </c>
      <c r="R133" s="1" t="s">
        <v>62</v>
      </c>
      <c r="S133" s="1" t="s">
        <v>63</v>
      </c>
      <c r="T133" s="1" t="s">
        <v>63</v>
      </c>
      <c r="AR133" s="1" t="s">
        <v>51</v>
      </c>
      <c r="AS133" s="1" t="s">
        <v>51</v>
      </c>
      <c r="AU133" s="1" t="s">
        <v>198</v>
      </c>
      <c r="AV133">
        <v>42</v>
      </c>
    </row>
    <row r="134" spans="1:48" ht="30" customHeight="1" x14ac:dyDescent="0.3">
      <c r="A134" s="13" t="s">
        <v>199</v>
      </c>
      <c r="B134" s="13" t="s">
        <v>200</v>
      </c>
      <c r="C134" s="13" t="s">
        <v>67</v>
      </c>
      <c r="D134" s="11">
        <v>41</v>
      </c>
      <c r="E134" s="12"/>
      <c r="F134" s="12"/>
      <c r="G134" s="12"/>
      <c r="H134" s="12"/>
      <c r="I134" s="12"/>
      <c r="J134" s="12"/>
      <c r="K134" s="12"/>
      <c r="L134" s="12"/>
      <c r="M134" s="13" t="s">
        <v>51</v>
      </c>
      <c r="N134" s="1" t="s">
        <v>201</v>
      </c>
      <c r="O134" s="1" t="s">
        <v>51</v>
      </c>
      <c r="P134" s="1" t="s">
        <v>51</v>
      </c>
      <c r="Q134" s="1" t="s">
        <v>178</v>
      </c>
      <c r="R134" s="1" t="s">
        <v>62</v>
      </c>
      <c r="S134" s="1" t="s">
        <v>63</v>
      </c>
      <c r="T134" s="1" t="s">
        <v>63</v>
      </c>
      <c r="AR134" s="1" t="s">
        <v>51</v>
      </c>
      <c r="AS134" s="1" t="s">
        <v>51</v>
      </c>
      <c r="AU134" s="1" t="s">
        <v>202</v>
      </c>
      <c r="AV134">
        <v>43</v>
      </c>
    </row>
    <row r="135" spans="1:48" ht="30" customHeight="1" x14ac:dyDescent="0.3">
      <c r="A135" s="13" t="s">
        <v>199</v>
      </c>
      <c r="B135" s="13" t="s">
        <v>203</v>
      </c>
      <c r="C135" s="13" t="s">
        <v>67</v>
      </c>
      <c r="D135" s="11">
        <v>17</v>
      </c>
      <c r="E135" s="12"/>
      <c r="F135" s="12"/>
      <c r="G135" s="12"/>
      <c r="H135" s="12"/>
      <c r="I135" s="12"/>
      <c r="J135" s="12"/>
      <c r="K135" s="12"/>
      <c r="L135" s="12"/>
      <c r="M135" s="13" t="s">
        <v>51</v>
      </c>
      <c r="N135" s="1" t="s">
        <v>204</v>
      </c>
      <c r="O135" s="1" t="s">
        <v>51</v>
      </c>
      <c r="P135" s="1" t="s">
        <v>51</v>
      </c>
      <c r="Q135" s="1" t="s">
        <v>178</v>
      </c>
      <c r="R135" s="1" t="s">
        <v>62</v>
      </c>
      <c r="S135" s="1" t="s">
        <v>63</v>
      </c>
      <c r="T135" s="1" t="s">
        <v>63</v>
      </c>
      <c r="AR135" s="1" t="s">
        <v>51</v>
      </c>
      <c r="AS135" s="1" t="s">
        <v>51</v>
      </c>
      <c r="AU135" s="1" t="s">
        <v>205</v>
      </c>
      <c r="AV135">
        <v>44</v>
      </c>
    </row>
    <row r="136" spans="1:48" ht="30" customHeight="1" x14ac:dyDescent="0.3">
      <c r="A136" s="13" t="s">
        <v>206</v>
      </c>
      <c r="B136" s="13" t="s">
        <v>207</v>
      </c>
      <c r="C136" s="13" t="s">
        <v>67</v>
      </c>
      <c r="D136" s="11">
        <v>76</v>
      </c>
      <c r="E136" s="12"/>
      <c r="F136" s="12"/>
      <c r="G136" s="12"/>
      <c r="H136" s="12"/>
      <c r="I136" s="12"/>
      <c r="J136" s="12"/>
      <c r="K136" s="12"/>
      <c r="L136" s="12"/>
      <c r="M136" s="13" t="s">
        <v>208</v>
      </c>
      <c r="N136" s="1" t="s">
        <v>209</v>
      </c>
      <c r="O136" s="1" t="s">
        <v>51</v>
      </c>
      <c r="P136" s="1" t="s">
        <v>51</v>
      </c>
      <c r="Q136" s="1" t="s">
        <v>178</v>
      </c>
      <c r="R136" s="1" t="s">
        <v>62</v>
      </c>
      <c r="S136" s="1" t="s">
        <v>63</v>
      </c>
      <c r="T136" s="1" t="s">
        <v>63</v>
      </c>
      <c r="AR136" s="1" t="s">
        <v>51</v>
      </c>
      <c r="AS136" s="1" t="s">
        <v>51</v>
      </c>
      <c r="AU136" s="1" t="s">
        <v>210</v>
      </c>
      <c r="AV136">
        <v>45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178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178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178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178</v>
      </c>
    </row>
    <row r="141" spans="1:48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178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178</v>
      </c>
    </row>
    <row r="143" spans="1:48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178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178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178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178</v>
      </c>
    </row>
    <row r="147" spans="1:48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178</v>
      </c>
    </row>
    <row r="148" spans="1:48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178</v>
      </c>
    </row>
    <row r="149" spans="1:48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178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178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178</v>
      </c>
    </row>
    <row r="152" spans="1:48" ht="30" customHeight="1" x14ac:dyDescent="0.3">
      <c r="A152" s="13" t="s">
        <v>86</v>
      </c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N152" t="s">
        <v>87</v>
      </c>
    </row>
    <row r="153" spans="1:48" ht="30" customHeight="1" x14ac:dyDescent="0.3">
      <c r="A153" s="13" t="s">
        <v>211</v>
      </c>
      <c r="B153" s="13" t="s">
        <v>57</v>
      </c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212</v>
      </c>
    </row>
    <row r="154" spans="1:48" ht="30" customHeight="1" x14ac:dyDescent="0.3">
      <c r="A154" s="13" t="s">
        <v>213</v>
      </c>
      <c r="B154" s="13" t="s">
        <v>214</v>
      </c>
      <c r="C154" s="13" t="s">
        <v>110</v>
      </c>
      <c r="D154" s="11">
        <v>49</v>
      </c>
      <c r="E154" s="12"/>
      <c r="F154" s="12"/>
      <c r="G154" s="12"/>
      <c r="H154" s="12"/>
      <c r="I154" s="12"/>
      <c r="J154" s="12"/>
      <c r="K154" s="12"/>
      <c r="L154" s="12"/>
      <c r="M154" s="13" t="s">
        <v>215</v>
      </c>
      <c r="N154" s="1" t="s">
        <v>216</v>
      </c>
      <c r="O154" s="1" t="s">
        <v>51</v>
      </c>
      <c r="P154" s="1" t="s">
        <v>51</v>
      </c>
      <c r="Q154" s="1" t="s">
        <v>212</v>
      </c>
      <c r="R154" s="1" t="s">
        <v>62</v>
      </c>
      <c r="S154" s="1" t="s">
        <v>63</v>
      </c>
      <c r="T154" s="1" t="s">
        <v>63</v>
      </c>
      <c r="AR154" s="1" t="s">
        <v>51</v>
      </c>
      <c r="AS154" s="1" t="s">
        <v>51</v>
      </c>
      <c r="AU154" s="1" t="s">
        <v>217</v>
      </c>
      <c r="AV154">
        <v>47</v>
      </c>
    </row>
    <row r="155" spans="1:48" ht="30" customHeight="1" x14ac:dyDescent="0.3">
      <c r="A155" s="13" t="s">
        <v>218</v>
      </c>
      <c r="B155" s="13" t="s">
        <v>219</v>
      </c>
      <c r="C155" s="13" t="s">
        <v>67</v>
      </c>
      <c r="D155" s="11">
        <v>34</v>
      </c>
      <c r="E155" s="12"/>
      <c r="F155" s="12"/>
      <c r="G155" s="12"/>
      <c r="H155" s="12"/>
      <c r="I155" s="12"/>
      <c r="J155" s="12"/>
      <c r="K155" s="12"/>
      <c r="L155" s="12"/>
      <c r="M155" s="13" t="s">
        <v>220</v>
      </c>
      <c r="N155" s="1" t="s">
        <v>221</v>
      </c>
      <c r="O155" s="1" t="s">
        <v>51</v>
      </c>
      <c r="P155" s="1" t="s">
        <v>51</v>
      </c>
      <c r="Q155" s="1" t="s">
        <v>212</v>
      </c>
      <c r="R155" s="1" t="s">
        <v>62</v>
      </c>
      <c r="S155" s="1" t="s">
        <v>63</v>
      </c>
      <c r="T155" s="1" t="s">
        <v>63</v>
      </c>
      <c r="AR155" s="1" t="s">
        <v>51</v>
      </c>
      <c r="AS155" s="1" t="s">
        <v>51</v>
      </c>
      <c r="AU155" s="1" t="s">
        <v>222</v>
      </c>
      <c r="AV155">
        <v>48</v>
      </c>
    </row>
    <row r="156" spans="1:48" ht="30" customHeight="1" x14ac:dyDescent="0.3">
      <c r="A156" s="13" t="s">
        <v>223</v>
      </c>
      <c r="B156" s="13" t="s">
        <v>51</v>
      </c>
      <c r="C156" s="13" t="s">
        <v>67</v>
      </c>
      <c r="D156" s="11">
        <v>43</v>
      </c>
      <c r="E156" s="12"/>
      <c r="F156" s="12"/>
      <c r="G156" s="12"/>
      <c r="H156" s="12"/>
      <c r="I156" s="12"/>
      <c r="J156" s="12"/>
      <c r="K156" s="12"/>
      <c r="L156" s="12"/>
      <c r="M156" s="13" t="s">
        <v>51</v>
      </c>
      <c r="N156" s="1" t="s">
        <v>224</v>
      </c>
      <c r="O156" s="1" t="s">
        <v>51</v>
      </c>
      <c r="P156" s="1" t="s">
        <v>51</v>
      </c>
      <c r="Q156" s="1" t="s">
        <v>212</v>
      </c>
      <c r="R156" s="1" t="s">
        <v>62</v>
      </c>
      <c r="S156" s="1" t="s">
        <v>63</v>
      </c>
      <c r="T156" s="1" t="s">
        <v>63</v>
      </c>
      <c r="AR156" s="1" t="s">
        <v>51</v>
      </c>
      <c r="AS156" s="1" t="s">
        <v>51</v>
      </c>
      <c r="AU156" s="1" t="s">
        <v>225</v>
      </c>
      <c r="AV156">
        <v>49</v>
      </c>
    </row>
    <row r="157" spans="1:48" ht="30" customHeight="1" x14ac:dyDescent="0.3">
      <c r="A157" s="13" t="s">
        <v>226</v>
      </c>
      <c r="B157" s="13" t="s">
        <v>51</v>
      </c>
      <c r="C157" s="13" t="s">
        <v>67</v>
      </c>
      <c r="D157" s="11">
        <v>43</v>
      </c>
      <c r="E157" s="12"/>
      <c r="F157" s="12"/>
      <c r="G157" s="12"/>
      <c r="H157" s="12"/>
      <c r="I157" s="12"/>
      <c r="J157" s="12"/>
      <c r="K157" s="12"/>
      <c r="L157" s="12"/>
      <c r="M157" s="13" t="s">
        <v>51</v>
      </c>
      <c r="N157" s="1" t="s">
        <v>227</v>
      </c>
      <c r="O157" s="1" t="s">
        <v>51</v>
      </c>
      <c r="P157" s="1" t="s">
        <v>51</v>
      </c>
      <c r="Q157" s="1" t="s">
        <v>212</v>
      </c>
      <c r="R157" s="1" t="s">
        <v>62</v>
      </c>
      <c r="S157" s="1" t="s">
        <v>63</v>
      </c>
      <c r="T157" s="1" t="s">
        <v>63</v>
      </c>
      <c r="AR157" s="1" t="s">
        <v>51</v>
      </c>
      <c r="AS157" s="1" t="s">
        <v>51</v>
      </c>
      <c r="AU157" s="1" t="s">
        <v>228</v>
      </c>
      <c r="AV157">
        <v>50</v>
      </c>
    </row>
    <row r="158" spans="1:48" ht="30" customHeight="1" x14ac:dyDescent="0.3">
      <c r="A158" s="13" t="s">
        <v>229</v>
      </c>
      <c r="B158" s="13" t="s">
        <v>51</v>
      </c>
      <c r="C158" s="13" t="s">
        <v>67</v>
      </c>
      <c r="D158" s="11">
        <v>34</v>
      </c>
      <c r="E158" s="12"/>
      <c r="F158" s="12"/>
      <c r="G158" s="12"/>
      <c r="H158" s="12"/>
      <c r="I158" s="12"/>
      <c r="J158" s="12"/>
      <c r="K158" s="12"/>
      <c r="L158" s="12"/>
      <c r="M158" s="13" t="s">
        <v>51</v>
      </c>
      <c r="N158" s="1" t="s">
        <v>230</v>
      </c>
      <c r="O158" s="1" t="s">
        <v>51</v>
      </c>
      <c r="P158" s="1" t="s">
        <v>51</v>
      </c>
      <c r="Q158" s="1" t="s">
        <v>212</v>
      </c>
      <c r="R158" s="1" t="s">
        <v>62</v>
      </c>
      <c r="S158" s="1" t="s">
        <v>63</v>
      </c>
      <c r="T158" s="1" t="s">
        <v>63</v>
      </c>
      <c r="AR158" s="1" t="s">
        <v>51</v>
      </c>
      <c r="AS158" s="1" t="s">
        <v>51</v>
      </c>
      <c r="AU158" s="1" t="s">
        <v>231</v>
      </c>
      <c r="AV158">
        <v>51</v>
      </c>
    </row>
    <row r="159" spans="1:48" ht="30" customHeight="1" x14ac:dyDescent="0.3">
      <c r="A159" s="13" t="s">
        <v>232</v>
      </c>
      <c r="B159" s="13" t="s">
        <v>233</v>
      </c>
      <c r="C159" s="13" t="s">
        <v>67</v>
      </c>
      <c r="D159" s="11">
        <v>200</v>
      </c>
      <c r="E159" s="12"/>
      <c r="F159" s="12"/>
      <c r="G159" s="12"/>
      <c r="H159" s="12"/>
      <c r="I159" s="12"/>
      <c r="J159" s="12"/>
      <c r="K159" s="12"/>
      <c r="L159" s="12"/>
      <c r="M159" s="13" t="s">
        <v>51</v>
      </c>
      <c r="N159" s="1" t="s">
        <v>234</v>
      </c>
      <c r="O159" s="1" t="s">
        <v>51</v>
      </c>
      <c r="P159" s="1" t="s">
        <v>51</v>
      </c>
      <c r="Q159" s="1" t="s">
        <v>212</v>
      </c>
      <c r="R159" s="1" t="s">
        <v>62</v>
      </c>
      <c r="S159" s="1" t="s">
        <v>63</v>
      </c>
      <c r="T159" s="1" t="s">
        <v>63</v>
      </c>
      <c r="AR159" s="1" t="s">
        <v>51</v>
      </c>
      <c r="AS159" s="1" t="s">
        <v>51</v>
      </c>
      <c r="AU159" s="1" t="s">
        <v>235</v>
      </c>
      <c r="AV159">
        <v>52</v>
      </c>
    </row>
    <row r="160" spans="1:48" ht="30" customHeight="1" x14ac:dyDescent="0.3">
      <c r="A160" s="13" t="s">
        <v>236</v>
      </c>
      <c r="B160" s="13" t="s">
        <v>51</v>
      </c>
      <c r="C160" s="13" t="s">
        <v>110</v>
      </c>
      <c r="D160" s="11">
        <v>27</v>
      </c>
      <c r="E160" s="12"/>
      <c r="F160" s="12"/>
      <c r="G160" s="12"/>
      <c r="H160" s="12"/>
      <c r="I160" s="12"/>
      <c r="J160" s="12"/>
      <c r="K160" s="12"/>
      <c r="L160" s="12"/>
      <c r="M160" s="13" t="s">
        <v>51</v>
      </c>
      <c r="N160" s="1" t="s">
        <v>237</v>
      </c>
      <c r="O160" s="1" t="s">
        <v>51</v>
      </c>
      <c r="P160" s="1" t="s">
        <v>51</v>
      </c>
      <c r="Q160" s="1" t="s">
        <v>212</v>
      </c>
      <c r="R160" s="1" t="s">
        <v>62</v>
      </c>
      <c r="S160" s="1" t="s">
        <v>63</v>
      </c>
      <c r="T160" s="1" t="s">
        <v>63</v>
      </c>
      <c r="AR160" s="1" t="s">
        <v>51</v>
      </c>
      <c r="AS160" s="1" t="s">
        <v>51</v>
      </c>
      <c r="AU160" s="1" t="s">
        <v>238</v>
      </c>
      <c r="AV160">
        <v>53</v>
      </c>
    </row>
    <row r="161" spans="1:48" ht="30" customHeight="1" x14ac:dyDescent="0.3">
      <c r="A161" s="13" t="s">
        <v>239</v>
      </c>
      <c r="B161" s="13" t="s">
        <v>51</v>
      </c>
      <c r="C161" s="13" t="s">
        <v>240</v>
      </c>
      <c r="D161" s="11">
        <v>0.114</v>
      </c>
      <c r="E161" s="12"/>
      <c r="F161" s="12"/>
      <c r="G161" s="12"/>
      <c r="H161" s="12"/>
      <c r="I161" s="12"/>
      <c r="J161" s="12"/>
      <c r="K161" s="12"/>
      <c r="L161" s="12"/>
      <c r="M161" s="13" t="s">
        <v>51</v>
      </c>
      <c r="N161" s="1" t="s">
        <v>241</v>
      </c>
      <c r="O161" s="1" t="s">
        <v>51</v>
      </c>
      <c r="P161" s="1" t="s">
        <v>51</v>
      </c>
      <c r="Q161" s="1" t="s">
        <v>212</v>
      </c>
      <c r="R161" s="1" t="s">
        <v>63</v>
      </c>
      <c r="S161" s="1" t="s">
        <v>63</v>
      </c>
      <c r="T161" s="1" t="s">
        <v>62</v>
      </c>
      <c r="AR161" s="1" t="s">
        <v>51</v>
      </c>
      <c r="AS161" s="1" t="s">
        <v>51</v>
      </c>
      <c r="AU161" s="1" t="s">
        <v>242</v>
      </c>
      <c r="AV161">
        <v>54</v>
      </c>
    </row>
    <row r="162" spans="1:48" ht="30" customHeight="1" x14ac:dyDescent="0.3">
      <c r="A162" s="13" t="s">
        <v>243</v>
      </c>
      <c r="B162" s="13" t="s">
        <v>244</v>
      </c>
      <c r="C162" s="13" t="s">
        <v>240</v>
      </c>
      <c r="D162" s="11">
        <v>16.478999999999999</v>
      </c>
      <c r="E162" s="12"/>
      <c r="F162" s="12"/>
      <c r="G162" s="12"/>
      <c r="H162" s="12"/>
      <c r="I162" s="12"/>
      <c r="J162" s="12"/>
      <c r="K162" s="12"/>
      <c r="L162" s="12"/>
      <c r="M162" s="13" t="s">
        <v>51</v>
      </c>
      <c r="N162" s="1" t="s">
        <v>245</v>
      </c>
      <c r="O162" s="1" t="s">
        <v>51</v>
      </c>
      <c r="P162" s="1" t="s">
        <v>51</v>
      </c>
      <c r="Q162" s="1" t="s">
        <v>212</v>
      </c>
      <c r="R162" s="1" t="s">
        <v>63</v>
      </c>
      <c r="S162" s="1" t="s">
        <v>63</v>
      </c>
      <c r="T162" s="1" t="s">
        <v>62</v>
      </c>
      <c r="AR162" s="1" t="s">
        <v>51</v>
      </c>
      <c r="AS162" s="1" t="s">
        <v>51</v>
      </c>
      <c r="AU162" s="1" t="s">
        <v>246</v>
      </c>
      <c r="AV162">
        <v>55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212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212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212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212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212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212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212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212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212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212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212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212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212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212</v>
      </c>
    </row>
    <row r="177" spans="1:48" ht="30" customHeight="1" x14ac:dyDescent="0.3">
      <c r="A177" s="13" t="s">
        <v>86</v>
      </c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N177" t="s">
        <v>87</v>
      </c>
    </row>
    <row r="178" spans="1:48" ht="30" customHeight="1" x14ac:dyDescent="0.3">
      <c r="A178" s="13" t="s">
        <v>247</v>
      </c>
      <c r="B178" s="13" t="s">
        <v>57</v>
      </c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248</v>
      </c>
    </row>
    <row r="179" spans="1:48" ht="30" customHeight="1" x14ac:dyDescent="0.3">
      <c r="A179" s="13" t="s">
        <v>249</v>
      </c>
      <c r="B179" s="13" t="s">
        <v>250</v>
      </c>
      <c r="C179" s="13" t="s">
        <v>251</v>
      </c>
      <c r="D179" s="11">
        <v>-235</v>
      </c>
      <c r="E179" s="12"/>
      <c r="F179" s="12"/>
      <c r="G179" s="12"/>
      <c r="H179" s="12"/>
      <c r="I179" s="12"/>
      <c r="J179" s="12"/>
      <c r="K179" s="12"/>
      <c r="L179" s="12"/>
      <c r="M179" s="13" t="s">
        <v>252</v>
      </c>
      <c r="N179" s="1" t="s">
        <v>253</v>
      </c>
      <c r="O179" s="1" t="s">
        <v>51</v>
      </c>
      <c r="P179" s="1" t="s">
        <v>51</v>
      </c>
      <c r="Q179" s="1" t="s">
        <v>248</v>
      </c>
      <c r="R179" s="1" t="s">
        <v>63</v>
      </c>
      <c r="S179" s="1" t="s">
        <v>63</v>
      </c>
      <c r="T179" s="1" t="s">
        <v>62</v>
      </c>
      <c r="AR179" s="1" t="s">
        <v>51</v>
      </c>
      <c r="AS179" s="1" t="s">
        <v>51</v>
      </c>
      <c r="AU179" s="1" t="s">
        <v>254</v>
      </c>
      <c r="AV179">
        <v>57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248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248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248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248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248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248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248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248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248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248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248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248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248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248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248</v>
      </c>
    </row>
    <row r="195" spans="1:48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248</v>
      </c>
    </row>
    <row r="196" spans="1:48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248</v>
      </c>
    </row>
    <row r="197" spans="1:48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248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248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248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248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248</v>
      </c>
    </row>
    <row r="202" spans="1:48" ht="30" customHeight="1" x14ac:dyDescent="0.3">
      <c r="A202" s="13" t="s">
        <v>86</v>
      </c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N202" t="s">
        <v>87</v>
      </c>
    </row>
    <row r="203" spans="1:48" ht="30" customHeight="1" x14ac:dyDescent="0.3">
      <c r="A203" s="13" t="s">
        <v>255</v>
      </c>
      <c r="B203" s="13" t="s">
        <v>57</v>
      </c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256</v>
      </c>
    </row>
    <row r="204" spans="1:48" ht="30" customHeight="1" x14ac:dyDescent="0.3">
      <c r="A204" s="13" t="s">
        <v>257</v>
      </c>
      <c r="B204" s="13" t="s">
        <v>258</v>
      </c>
      <c r="C204" s="13" t="s">
        <v>259</v>
      </c>
      <c r="D204" s="11">
        <v>7</v>
      </c>
      <c r="E204" s="12"/>
      <c r="F204" s="12"/>
      <c r="G204" s="12"/>
      <c r="H204" s="12"/>
      <c r="I204" s="12"/>
      <c r="J204" s="12"/>
      <c r="K204" s="12"/>
      <c r="L204" s="12"/>
      <c r="M204" s="13" t="s">
        <v>51</v>
      </c>
      <c r="N204" s="1" t="s">
        <v>260</v>
      </c>
      <c r="O204" s="1" t="s">
        <v>51</v>
      </c>
      <c r="P204" s="1" t="s">
        <v>51</v>
      </c>
      <c r="Q204" s="1" t="s">
        <v>256</v>
      </c>
      <c r="R204" s="1" t="s">
        <v>63</v>
      </c>
      <c r="S204" s="1" t="s">
        <v>63</v>
      </c>
      <c r="T204" s="1" t="s">
        <v>62</v>
      </c>
      <c r="AR204" s="1" t="s">
        <v>51</v>
      </c>
      <c r="AS204" s="1" t="s">
        <v>51</v>
      </c>
      <c r="AU204" s="1" t="s">
        <v>261</v>
      </c>
      <c r="AV204">
        <v>210</v>
      </c>
    </row>
    <row r="205" spans="1:48" ht="30" customHeight="1" x14ac:dyDescent="0.3">
      <c r="A205" s="13" t="s">
        <v>262</v>
      </c>
      <c r="B205" s="13" t="s">
        <v>263</v>
      </c>
      <c r="C205" s="13" t="s">
        <v>264</v>
      </c>
      <c r="D205" s="11">
        <v>80</v>
      </c>
      <c r="E205" s="12"/>
      <c r="F205" s="12"/>
      <c r="G205" s="12"/>
      <c r="H205" s="12"/>
      <c r="I205" s="12"/>
      <c r="J205" s="12"/>
      <c r="K205" s="12"/>
      <c r="L205" s="12"/>
      <c r="M205" s="13" t="s">
        <v>51</v>
      </c>
      <c r="N205" s="1" t="s">
        <v>265</v>
      </c>
      <c r="O205" s="1" t="s">
        <v>51</v>
      </c>
      <c r="P205" s="1" t="s">
        <v>51</v>
      </c>
      <c r="Q205" s="1" t="s">
        <v>256</v>
      </c>
      <c r="R205" s="1" t="s">
        <v>63</v>
      </c>
      <c r="S205" s="1" t="s">
        <v>63</v>
      </c>
      <c r="T205" s="1" t="s">
        <v>62</v>
      </c>
      <c r="AR205" s="1" t="s">
        <v>51</v>
      </c>
      <c r="AS205" s="1" t="s">
        <v>51</v>
      </c>
      <c r="AU205" s="1" t="s">
        <v>266</v>
      </c>
      <c r="AV205">
        <v>211</v>
      </c>
    </row>
    <row r="206" spans="1:48" ht="30" customHeight="1" x14ac:dyDescent="0.3">
      <c r="A206" s="13" t="s">
        <v>267</v>
      </c>
      <c r="B206" s="13" t="s">
        <v>268</v>
      </c>
      <c r="C206" s="13" t="s">
        <v>264</v>
      </c>
      <c r="D206" s="11">
        <v>80</v>
      </c>
      <c r="E206" s="12"/>
      <c r="F206" s="12"/>
      <c r="G206" s="12"/>
      <c r="H206" s="12"/>
      <c r="I206" s="12"/>
      <c r="J206" s="12"/>
      <c r="K206" s="12"/>
      <c r="L206" s="12"/>
      <c r="M206" s="13" t="s">
        <v>51</v>
      </c>
      <c r="N206" s="1" t="s">
        <v>269</v>
      </c>
      <c r="O206" s="1" t="s">
        <v>51</v>
      </c>
      <c r="P206" s="1" t="s">
        <v>51</v>
      </c>
      <c r="Q206" s="1" t="s">
        <v>256</v>
      </c>
      <c r="R206" s="1" t="s">
        <v>63</v>
      </c>
      <c r="S206" s="1" t="s">
        <v>62</v>
      </c>
      <c r="T206" s="1" t="s">
        <v>63</v>
      </c>
      <c r="AR206" s="1" t="s">
        <v>51</v>
      </c>
      <c r="AS206" s="1" t="s">
        <v>51</v>
      </c>
      <c r="AU206" s="1" t="s">
        <v>270</v>
      </c>
      <c r="AV206">
        <v>212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256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256</v>
      </c>
    </row>
    <row r="209" spans="1:17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256</v>
      </c>
    </row>
    <row r="210" spans="1:17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256</v>
      </c>
    </row>
    <row r="211" spans="1:17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256</v>
      </c>
    </row>
    <row r="212" spans="1:17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256</v>
      </c>
    </row>
    <row r="213" spans="1:17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256</v>
      </c>
    </row>
    <row r="214" spans="1:17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256</v>
      </c>
    </row>
    <row r="215" spans="1:17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256</v>
      </c>
    </row>
    <row r="216" spans="1:17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256</v>
      </c>
    </row>
    <row r="217" spans="1:17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256</v>
      </c>
    </row>
    <row r="218" spans="1:17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256</v>
      </c>
    </row>
    <row r="219" spans="1:17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256</v>
      </c>
    </row>
    <row r="220" spans="1:17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256</v>
      </c>
    </row>
    <row r="221" spans="1:17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256</v>
      </c>
    </row>
    <row r="222" spans="1:17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256</v>
      </c>
    </row>
    <row r="223" spans="1:17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256</v>
      </c>
    </row>
    <row r="224" spans="1:17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256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256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256</v>
      </c>
    </row>
    <row r="227" spans="1:48" ht="30" customHeight="1" x14ac:dyDescent="0.3">
      <c r="A227" s="13" t="s">
        <v>86</v>
      </c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N227" t="s">
        <v>87</v>
      </c>
    </row>
    <row r="228" spans="1:48" ht="30" customHeight="1" x14ac:dyDescent="0.3">
      <c r="A228" s="13" t="s">
        <v>271</v>
      </c>
      <c r="B228" s="13" t="s">
        <v>57</v>
      </c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272</v>
      </c>
    </row>
    <row r="229" spans="1:48" ht="30" customHeight="1" x14ac:dyDescent="0.3">
      <c r="A229" s="13" t="s">
        <v>274</v>
      </c>
      <c r="B229" s="13" t="s">
        <v>275</v>
      </c>
      <c r="C229" s="13" t="s">
        <v>240</v>
      </c>
      <c r="D229" s="11">
        <v>0.114</v>
      </c>
      <c r="E229" s="12"/>
      <c r="F229" s="12"/>
      <c r="G229" s="12"/>
      <c r="H229" s="12"/>
      <c r="I229" s="12"/>
      <c r="J229" s="12"/>
      <c r="K229" s="12"/>
      <c r="L229" s="12"/>
      <c r="M229" s="13" t="s">
        <v>51</v>
      </c>
      <c r="N229" s="1" t="s">
        <v>276</v>
      </c>
      <c r="O229" s="1" t="s">
        <v>51</v>
      </c>
      <c r="P229" s="1" t="s">
        <v>51</v>
      </c>
      <c r="Q229" s="1" t="s">
        <v>272</v>
      </c>
      <c r="R229" s="1" t="s">
        <v>63</v>
      </c>
      <c r="S229" s="1" t="s">
        <v>63</v>
      </c>
      <c r="T229" s="1" t="s">
        <v>62</v>
      </c>
      <c r="AR229" s="1" t="s">
        <v>51</v>
      </c>
      <c r="AS229" s="1" t="s">
        <v>51</v>
      </c>
      <c r="AU229" s="1" t="s">
        <v>277</v>
      </c>
      <c r="AV229">
        <v>62</v>
      </c>
    </row>
    <row r="230" spans="1:48" ht="30" customHeight="1" x14ac:dyDescent="0.3">
      <c r="A230" s="13" t="s">
        <v>278</v>
      </c>
      <c r="B230" s="13" t="s">
        <v>279</v>
      </c>
      <c r="C230" s="13" t="s">
        <v>240</v>
      </c>
      <c r="D230" s="11">
        <v>15.962999999999999</v>
      </c>
      <c r="E230" s="12"/>
      <c r="F230" s="12"/>
      <c r="G230" s="12"/>
      <c r="H230" s="12"/>
      <c r="I230" s="12"/>
      <c r="J230" s="12"/>
      <c r="K230" s="12"/>
      <c r="L230" s="12"/>
      <c r="M230" s="13" t="s">
        <v>51</v>
      </c>
      <c r="N230" s="1" t="s">
        <v>280</v>
      </c>
      <c r="O230" s="1" t="s">
        <v>51</v>
      </c>
      <c r="P230" s="1" t="s">
        <v>51</v>
      </c>
      <c r="Q230" s="1" t="s">
        <v>272</v>
      </c>
      <c r="R230" s="1" t="s">
        <v>63</v>
      </c>
      <c r="S230" s="1" t="s">
        <v>63</v>
      </c>
      <c r="T230" s="1" t="s">
        <v>62</v>
      </c>
      <c r="AR230" s="1" t="s">
        <v>51</v>
      </c>
      <c r="AS230" s="1" t="s">
        <v>51</v>
      </c>
      <c r="AU230" s="1" t="s">
        <v>281</v>
      </c>
      <c r="AV230">
        <v>63</v>
      </c>
    </row>
    <row r="231" spans="1:48" ht="30" customHeight="1" x14ac:dyDescent="0.3">
      <c r="A231" s="13" t="s">
        <v>278</v>
      </c>
      <c r="B231" s="13" t="s">
        <v>282</v>
      </c>
      <c r="C231" s="13" t="s">
        <v>240</v>
      </c>
      <c r="D231" s="11">
        <v>0.51600000000000001</v>
      </c>
      <c r="E231" s="12"/>
      <c r="F231" s="12"/>
      <c r="G231" s="12"/>
      <c r="H231" s="12"/>
      <c r="I231" s="12"/>
      <c r="J231" s="12"/>
      <c r="K231" s="12"/>
      <c r="L231" s="12"/>
      <c r="M231" s="13" t="s">
        <v>51</v>
      </c>
      <c r="N231" s="1" t="s">
        <v>283</v>
      </c>
      <c r="O231" s="1" t="s">
        <v>51</v>
      </c>
      <c r="P231" s="1" t="s">
        <v>51</v>
      </c>
      <c r="Q231" s="1" t="s">
        <v>272</v>
      </c>
      <c r="R231" s="1" t="s">
        <v>63</v>
      </c>
      <c r="S231" s="1" t="s">
        <v>63</v>
      </c>
      <c r="T231" s="1" t="s">
        <v>62</v>
      </c>
      <c r="AR231" s="1" t="s">
        <v>51</v>
      </c>
      <c r="AS231" s="1" t="s">
        <v>51</v>
      </c>
      <c r="AU231" s="1" t="s">
        <v>284</v>
      </c>
      <c r="AV231">
        <v>64</v>
      </c>
    </row>
    <row r="232" spans="1:48" ht="30" customHeight="1" x14ac:dyDescent="0.3">
      <c r="A232" s="13" t="s">
        <v>285</v>
      </c>
      <c r="B232" s="13" t="s">
        <v>286</v>
      </c>
      <c r="C232" s="13" t="s">
        <v>240</v>
      </c>
      <c r="D232" s="11">
        <v>0.114</v>
      </c>
      <c r="E232" s="12"/>
      <c r="F232" s="12"/>
      <c r="G232" s="12"/>
      <c r="H232" s="12"/>
      <c r="I232" s="12"/>
      <c r="J232" s="12"/>
      <c r="K232" s="12"/>
      <c r="L232" s="12"/>
      <c r="M232" s="13" t="s">
        <v>51</v>
      </c>
      <c r="N232" s="1" t="s">
        <v>287</v>
      </c>
      <c r="O232" s="1" t="s">
        <v>51</v>
      </c>
      <c r="P232" s="1" t="s">
        <v>51</v>
      </c>
      <c r="Q232" s="1" t="s">
        <v>272</v>
      </c>
      <c r="R232" s="1" t="s">
        <v>63</v>
      </c>
      <c r="S232" s="1" t="s">
        <v>63</v>
      </c>
      <c r="T232" s="1" t="s">
        <v>62</v>
      </c>
      <c r="AR232" s="1" t="s">
        <v>51</v>
      </c>
      <c r="AS232" s="1" t="s">
        <v>51</v>
      </c>
      <c r="AU232" s="1" t="s">
        <v>288</v>
      </c>
      <c r="AV232">
        <v>65</v>
      </c>
    </row>
    <row r="233" spans="1:48" ht="30" customHeight="1" x14ac:dyDescent="0.3">
      <c r="A233" s="13" t="s">
        <v>289</v>
      </c>
      <c r="B233" s="13" t="s">
        <v>290</v>
      </c>
      <c r="C233" s="13" t="s">
        <v>240</v>
      </c>
      <c r="D233" s="11">
        <v>16.478999999999999</v>
      </c>
      <c r="E233" s="12"/>
      <c r="F233" s="12"/>
      <c r="G233" s="12"/>
      <c r="H233" s="12"/>
      <c r="I233" s="12"/>
      <c r="J233" s="12"/>
      <c r="K233" s="12"/>
      <c r="L233" s="12"/>
      <c r="M233" s="13" t="s">
        <v>51</v>
      </c>
      <c r="N233" s="1" t="s">
        <v>291</v>
      </c>
      <c r="O233" s="1" t="s">
        <v>51</v>
      </c>
      <c r="P233" s="1" t="s">
        <v>51</v>
      </c>
      <c r="Q233" s="1" t="s">
        <v>272</v>
      </c>
      <c r="R233" s="1" t="s">
        <v>63</v>
      </c>
      <c r="S233" s="1" t="s">
        <v>63</v>
      </c>
      <c r="T233" s="1" t="s">
        <v>62</v>
      </c>
      <c r="AR233" s="1" t="s">
        <v>51</v>
      </c>
      <c r="AS233" s="1" t="s">
        <v>51</v>
      </c>
      <c r="AU233" s="1" t="s">
        <v>292</v>
      </c>
      <c r="AV233">
        <v>66</v>
      </c>
    </row>
    <row r="234" spans="1:48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272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272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272</v>
      </c>
    </row>
    <row r="237" spans="1:48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272</v>
      </c>
    </row>
    <row r="238" spans="1:48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272</v>
      </c>
    </row>
    <row r="239" spans="1:48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272</v>
      </c>
    </row>
    <row r="240" spans="1:48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272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272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272</v>
      </c>
    </row>
    <row r="243" spans="1:48" ht="30" customHeight="1" x14ac:dyDescent="0.3">
      <c r="A243" s="11"/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  <c r="Q243" s="1" t="s">
        <v>272</v>
      </c>
    </row>
    <row r="244" spans="1:48" ht="30" customHeight="1" x14ac:dyDescent="0.3">
      <c r="A244" s="11"/>
      <c r="B244" s="11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272</v>
      </c>
    </row>
    <row r="245" spans="1:48" ht="30" customHeight="1" x14ac:dyDescent="0.3">
      <c r="A245" s="11"/>
      <c r="B245" s="11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1"/>
      <c r="Q245" s="1" t="s">
        <v>272</v>
      </c>
    </row>
    <row r="246" spans="1:48" ht="30" customHeight="1" x14ac:dyDescent="0.3">
      <c r="A246" s="11"/>
      <c r="B246" s="11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1"/>
      <c r="Q246" s="1" t="s">
        <v>272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272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272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272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272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272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272</v>
      </c>
    </row>
    <row r="253" spans="1:48" ht="30" customHeight="1" x14ac:dyDescent="0.3">
      <c r="A253" s="13" t="s">
        <v>86</v>
      </c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N253" t="s">
        <v>87</v>
      </c>
    </row>
    <row r="254" spans="1:48" ht="30" customHeight="1" x14ac:dyDescent="0.3">
      <c r="A254" s="13" t="s">
        <v>295</v>
      </c>
      <c r="B254" s="13" t="s">
        <v>297</v>
      </c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296</v>
      </c>
    </row>
    <row r="255" spans="1:48" ht="30" customHeight="1" x14ac:dyDescent="0.3">
      <c r="A255" s="13" t="s">
        <v>58</v>
      </c>
      <c r="B255" s="13" t="s">
        <v>298</v>
      </c>
      <c r="C255" s="13" t="s">
        <v>60</v>
      </c>
      <c r="D255" s="11">
        <v>2</v>
      </c>
      <c r="E255" s="12"/>
      <c r="F255" s="12"/>
      <c r="G255" s="12"/>
      <c r="H255" s="12"/>
      <c r="I255" s="12"/>
      <c r="J255" s="12"/>
      <c r="K255" s="12"/>
      <c r="L255" s="12"/>
      <c r="M255" s="13" t="s">
        <v>51</v>
      </c>
      <c r="N255" s="1" t="s">
        <v>299</v>
      </c>
      <c r="O255" s="1" t="s">
        <v>51</v>
      </c>
      <c r="P255" s="1" t="s">
        <v>51</v>
      </c>
      <c r="Q255" s="1" t="s">
        <v>296</v>
      </c>
      <c r="R255" s="1" t="s">
        <v>62</v>
      </c>
      <c r="S255" s="1" t="s">
        <v>63</v>
      </c>
      <c r="T255" s="1" t="s">
        <v>63</v>
      </c>
      <c r="AR255" s="1" t="s">
        <v>51</v>
      </c>
      <c r="AS255" s="1" t="s">
        <v>51</v>
      </c>
      <c r="AU255" s="1" t="s">
        <v>300</v>
      </c>
      <c r="AV255">
        <v>69</v>
      </c>
    </row>
    <row r="256" spans="1:48" ht="30" customHeight="1" x14ac:dyDescent="0.3">
      <c r="A256" s="13" t="s">
        <v>78</v>
      </c>
      <c r="B256" s="13" t="s">
        <v>79</v>
      </c>
      <c r="C256" s="13" t="s">
        <v>67</v>
      </c>
      <c r="D256" s="11">
        <v>205</v>
      </c>
      <c r="E256" s="12"/>
      <c r="F256" s="12"/>
      <c r="G256" s="12"/>
      <c r="H256" s="12"/>
      <c r="I256" s="12"/>
      <c r="J256" s="12"/>
      <c r="K256" s="12"/>
      <c r="L256" s="12"/>
      <c r="M256" s="13" t="s">
        <v>51</v>
      </c>
      <c r="N256" s="1" t="s">
        <v>80</v>
      </c>
      <c r="O256" s="1" t="s">
        <v>51</v>
      </c>
      <c r="P256" s="1" t="s">
        <v>51</v>
      </c>
      <c r="Q256" s="1" t="s">
        <v>296</v>
      </c>
      <c r="R256" s="1" t="s">
        <v>62</v>
      </c>
      <c r="S256" s="1" t="s">
        <v>63</v>
      </c>
      <c r="T256" s="1" t="s">
        <v>63</v>
      </c>
      <c r="AR256" s="1" t="s">
        <v>51</v>
      </c>
      <c r="AS256" s="1" t="s">
        <v>51</v>
      </c>
      <c r="AU256" s="1" t="s">
        <v>301</v>
      </c>
      <c r="AV256">
        <v>70</v>
      </c>
    </row>
    <row r="257" spans="1:17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296</v>
      </c>
    </row>
    <row r="258" spans="1:17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296</v>
      </c>
    </row>
    <row r="259" spans="1:17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296</v>
      </c>
    </row>
    <row r="260" spans="1:17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296</v>
      </c>
    </row>
    <row r="261" spans="1:17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296</v>
      </c>
    </row>
    <row r="262" spans="1:17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296</v>
      </c>
    </row>
    <row r="263" spans="1:17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296</v>
      </c>
    </row>
    <row r="264" spans="1:17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296</v>
      </c>
    </row>
    <row r="265" spans="1:17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296</v>
      </c>
    </row>
    <row r="266" spans="1:17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296</v>
      </c>
    </row>
    <row r="267" spans="1:17" ht="30" customHeight="1" x14ac:dyDescent="0.3">
      <c r="A267" s="11"/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Q267" s="1" t="s">
        <v>296</v>
      </c>
    </row>
    <row r="268" spans="1:17" ht="30" customHeight="1" x14ac:dyDescent="0.3">
      <c r="A268" s="11"/>
      <c r="B268" s="1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296</v>
      </c>
    </row>
    <row r="269" spans="1:17" ht="30" customHeight="1" x14ac:dyDescent="0.3">
      <c r="A269" s="11"/>
      <c r="B269" s="1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1"/>
      <c r="Q269" s="1" t="s">
        <v>296</v>
      </c>
    </row>
    <row r="270" spans="1:17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296</v>
      </c>
    </row>
    <row r="271" spans="1:17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296</v>
      </c>
    </row>
    <row r="272" spans="1:17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296</v>
      </c>
    </row>
    <row r="273" spans="1:48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296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296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296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296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296</v>
      </c>
    </row>
    <row r="278" spans="1:48" ht="30" customHeight="1" x14ac:dyDescent="0.3">
      <c r="A278" s="13" t="s">
        <v>86</v>
      </c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N278" t="s">
        <v>87</v>
      </c>
    </row>
    <row r="279" spans="1:48" ht="30" customHeight="1" x14ac:dyDescent="0.3">
      <c r="A279" s="13" t="s">
        <v>302</v>
      </c>
      <c r="B279" s="13" t="s">
        <v>297</v>
      </c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303</v>
      </c>
    </row>
    <row r="280" spans="1:48" ht="30" customHeight="1" x14ac:dyDescent="0.3">
      <c r="A280" s="13" t="s">
        <v>148</v>
      </c>
      <c r="B280" s="13" t="s">
        <v>149</v>
      </c>
      <c r="C280" s="13" t="s">
        <v>67</v>
      </c>
      <c r="D280" s="11">
        <v>55</v>
      </c>
      <c r="E280" s="12"/>
      <c r="F280" s="12"/>
      <c r="G280" s="12"/>
      <c r="H280" s="12"/>
      <c r="I280" s="12"/>
      <c r="J280" s="12"/>
      <c r="K280" s="12"/>
      <c r="L280" s="12"/>
      <c r="M280" s="13" t="s">
        <v>51</v>
      </c>
      <c r="N280" s="1" t="s">
        <v>150</v>
      </c>
      <c r="O280" s="1" t="s">
        <v>51</v>
      </c>
      <c r="P280" s="1" t="s">
        <v>51</v>
      </c>
      <c r="Q280" s="1" t="s">
        <v>303</v>
      </c>
      <c r="R280" s="1" t="s">
        <v>63</v>
      </c>
      <c r="S280" s="1" t="s">
        <v>63</v>
      </c>
      <c r="T280" s="1" t="s">
        <v>62</v>
      </c>
      <c r="AR280" s="1" t="s">
        <v>51</v>
      </c>
      <c r="AS280" s="1" t="s">
        <v>51</v>
      </c>
      <c r="AU280" s="1" t="s">
        <v>304</v>
      </c>
      <c r="AV280">
        <v>215</v>
      </c>
    </row>
    <row r="281" spans="1:48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303</v>
      </c>
    </row>
    <row r="282" spans="1:48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303</v>
      </c>
    </row>
    <row r="283" spans="1:48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303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303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303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303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303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303</v>
      </c>
    </row>
    <row r="289" spans="1:17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303</v>
      </c>
    </row>
    <row r="290" spans="1:17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303</v>
      </c>
    </row>
    <row r="291" spans="1:17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303</v>
      </c>
    </row>
    <row r="292" spans="1:17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303</v>
      </c>
    </row>
    <row r="293" spans="1:17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303</v>
      </c>
    </row>
    <row r="294" spans="1:17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303</v>
      </c>
    </row>
    <row r="295" spans="1:17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303</v>
      </c>
    </row>
    <row r="296" spans="1:17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303</v>
      </c>
    </row>
    <row r="297" spans="1:17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303</v>
      </c>
    </row>
    <row r="298" spans="1:17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303</v>
      </c>
    </row>
    <row r="299" spans="1:17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303</v>
      </c>
    </row>
    <row r="300" spans="1:17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303</v>
      </c>
    </row>
    <row r="301" spans="1:17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303</v>
      </c>
    </row>
    <row r="302" spans="1:17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303</v>
      </c>
    </row>
    <row r="303" spans="1:17" ht="30" customHeight="1" x14ac:dyDescent="0.3">
      <c r="A303" s="13" t="s">
        <v>86</v>
      </c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N303" t="s">
        <v>87</v>
      </c>
    </row>
    <row r="304" spans="1:17" ht="30" customHeight="1" x14ac:dyDescent="0.3">
      <c r="A304" s="13" t="s">
        <v>305</v>
      </c>
      <c r="B304" s="13" t="s">
        <v>297</v>
      </c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306</v>
      </c>
    </row>
    <row r="305" spans="1:48" ht="30" customHeight="1" x14ac:dyDescent="0.3">
      <c r="A305" s="13" t="s">
        <v>755</v>
      </c>
      <c r="B305" s="13" t="s">
        <v>756</v>
      </c>
      <c r="C305" s="13" t="s">
        <v>307</v>
      </c>
      <c r="D305" s="11">
        <v>1</v>
      </c>
      <c r="E305" s="12"/>
      <c r="F305" s="12"/>
      <c r="G305" s="12"/>
      <c r="H305" s="12"/>
      <c r="I305" s="12"/>
      <c r="J305" s="12"/>
      <c r="K305" s="12"/>
      <c r="L305" s="12"/>
      <c r="M305" s="13" t="s">
        <v>51</v>
      </c>
      <c r="N305" s="1" t="s">
        <v>308</v>
      </c>
      <c r="O305" s="1" t="s">
        <v>51</v>
      </c>
      <c r="P305" s="1" t="s">
        <v>51</v>
      </c>
      <c r="Q305" s="1" t="s">
        <v>306</v>
      </c>
      <c r="R305" s="1" t="s">
        <v>63</v>
      </c>
      <c r="S305" s="1" t="s">
        <v>63</v>
      </c>
      <c r="T305" s="1" t="s">
        <v>62</v>
      </c>
      <c r="AR305" s="1" t="s">
        <v>51</v>
      </c>
      <c r="AS305" s="1" t="s">
        <v>51</v>
      </c>
      <c r="AU305" s="1" t="s">
        <v>309</v>
      </c>
      <c r="AV305">
        <v>214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306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306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306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306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306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306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306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306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306</v>
      </c>
    </row>
    <row r="315" spans="1:48" ht="30" customHeight="1" x14ac:dyDescent="0.3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306</v>
      </c>
    </row>
    <row r="316" spans="1:48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306</v>
      </c>
    </row>
    <row r="317" spans="1:48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306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306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306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306</v>
      </c>
    </row>
    <row r="321" spans="1:48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306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306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306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306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306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306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306</v>
      </c>
    </row>
    <row r="328" spans="1:48" ht="30" customHeight="1" x14ac:dyDescent="0.3">
      <c r="A328" s="13" t="s">
        <v>86</v>
      </c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N328" t="s">
        <v>87</v>
      </c>
    </row>
    <row r="329" spans="1:48" ht="30" customHeight="1" x14ac:dyDescent="0.3">
      <c r="A329" s="13" t="s">
        <v>310</v>
      </c>
      <c r="B329" s="13" t="s">
        <v>297</v>
      </c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311</v>
      </c>
    </row>
    <row r="330" spans="1:48" ht="30" customHeight="1" x14ac:dyDescent="0.3">
      <c r="A330" s="13" t="s">
        <v>179</v>
      </c>
      <c r="B330" s="13" t="s">
        <v>180</v>
      </c>
      <c r="C330" s="13" t="s">
        <v>181</v>
      </c>
      <c r="D330" s="11">
        <v>16</v>
      </c>
      <c r="E330" s="12"/>
      <c r="F330" s="12"/>
      <c r="G330" s="12"/>
      <c r="H330" s="12"/>
      <c r="I330" s="12"/>
      <c r="J330" s="12"/>
      <c r="K330" s="12"/>
      <c r="L330" s="12"/>
      <c r="M330" s="13" t="s">
        <v>51</v>
      </c>
      <c r="N330" s="1" t="s">
        <v>182</v>
      </c>
      <c r="O330" s="1" t="s">
        <v>51</v>
      </c>
      <c r="P330" s="1" t="s">
        <v>51</v>
      </c>
      <c r="Q330" s="1" t="s">
        <v>311</v>
      </c>
      <c r="R330" s="1" t="s">
        <v>62</v>
      </c>
      <c r="S330" s="1" t="s">
        <v>63</v>
      </c>
      <c r="T330" s="1" t="s">
        <v>63</v>
      </c>
      <c r="AR330" s="1" t="s">
        <v>51</v>
      </c>
      <c r="AS330" s="1" t="s">
        <v>51</v>
      </c>
      <c r="AU330" s="1" t="s">
        <v>312</v>
      </c>
      <c r="AV330">
        <v>75</v>
      </c>
    </row>
    <row r="331" spans="1:48" ht="30" customHeight="1" x14ac:dyDescent="0.3">
      <c r="A331" s="13" t="s">
        <v>184</v>
      </c>
      <c r="B331" s="13" t="s">
        <v>185</v>
      </c>
      <c r="C331" s="13" t="s">
        <v>67</v>
      </c>
      <c r="D331" s="11">
        <v>337</v>
      </c>
      <c r="E331" s="12"/>
      <c r="F331" s="12"/>
      <c r="G331" s="12"/>
      <c r="H331" s="12"/>
      <c r="I331" s="12"/>
      <c r="J331" s="12"/>
      <c r="K331" s="12"/>
      <c r="L331" s="12"/>
      <c r="M331" s="13" t="s">
        <v>51</v>
      </c>
      <c r="N331" s="1" t="s">
        <v>186</v>
      </c>
      <c r="O331" s="1" t="s">
        <v>51</v>
      </c>
      <c r="P331" s="1" t="s">
        <v>51</v>
      </c>
      <c r="Q331" s="1" t="s">
        <v>311</v>
      </c>
      <c r="R331" s="1" t="s">
        <v>62</v>
      </c>
      <c r="S331" s="1" t="s">
        <v>63</v>
      </c>
      <c r="T331" s="1" t="s">
        <v>63</v>
      </c>
      <c r="AR331" s="1" t="s">
        <v>51</v>
      </c>
      <c r="AS331" s="1" t="s">
        <v>51</v>
      </c>
      <c r="AU331" s="1" t="s">
        <v>313</v>
      </c>
      <c r="AV331">
        <v>76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311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311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311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311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311</v>
      </c>
    </row>
    <row r="337" spans="1:17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311</v>
      </c>
    </row>
    <row r="338" spans="1:17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311</v>
      </c>
    </row>
    <row r="339" spans="1:17" ht="30" customHeight="1" x14ac:dyDescent="0.3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311</v>
      </c>
    </row>
    <row r="340" spans="1:17" ht="30" customHeight="1" x14ac:dyDescent="0.3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311</v>
      </c>
    </row>
    <row r="341" spans="1:17" ht="30" customHeight="1" x14ac:dyDescent="0.3">
      <c r="A341" s="11"/>
      <c r="B341" s="11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1"/>
      <c r="Q341" s="1" t="s">
        <v>311</v>
      </c>
    </row>
    <row r="342" spans="1:17" ht="30" customHeight="1" x14ac:dyDescent="0.3">
      <c r="A342" s="11"/>
      <c r="B342" s="11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Q342" s="1" t="s">
        <v>311</v>
      </c>
    </row>
    <row r="343" spans="1:17" ht="30" customHeight="1" x14ac:dyDescent="0.3">
      <c r="A343" s="11"/>
      <c r="B343" s="11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1"/>
      <c r="Q343" s="1" t="s">
        <v>311</v>
      </c>
    </row>
    <row r="344" spans="1:17" ht="30" customHeight="1" x14ac:dyDescent="0.3">
      <c r="A344" s="11"/>
      <c r="B344" s="11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1"/>
      <c r="Q344" s="1" t="s">
        <v>311</v>
      </c>
    </row>
    <row r="345" spans="1:17" ht="30" customHeight="1" x14ac:dyDescent="0.3">
      <c r="A345" s="11"/>
      <c r="B345" s="11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1"/>
      <c r="Q345" s="1" t="s">
        <v>311</v>
      </c>
    </row>
    <row r="346" spans="1:17" ht="30" customHeight="1" x14ac:dyDescent="0.3">
      <c r="A346" s="11"/>
      <c r="B346" s="11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1"/>
      <c r="Q346" s="1" t="s">
        <v>311</v>
      </c>
    </row>
    <row r="347" spans="1:17" ht="30" customHeight="1" x14ac:dyDescent="0.3">
      <c r="A347" s="11"/>
      <c r="B347" s="11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1"/>
      <c r="Q347" s="1" t="s">
        <v>311</v>
      </c>
    </row>
    <row r="348" spans="1:17" ht="30" customHeight="1" x14ac:dyDescent="0.3">
      <c r="A348" s="11"/>
      <c r="B348" s="11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1"/>
      <c r="Q348" s="1" t="s">
        <v>311</v>
      </c>
    </row>
    <row r="349" spans="1:17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311</v>
      </c>
    </row>
    <row r="350" spans="1:17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311</v>
      </c>
    </row>
    <row r="351" spans="1:17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311</v>
      </c>
    </row>
    <row r="352" spans="1:17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311</v>
      </c>
    </row>
    <row r="353" spans="1:48" ht="30" customHeight="1" x14ac:dyDescent="0.3">
      <c r="A353" s="13" t="s">
        <v>86</v>
      </c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N353" t="s">
        <v>87</v>
      </c>
    </row>
    <row r="354" spans="1:48" ht="30" customHeight="1" x14ac:dyDescent="0.3">
      <c r="A354" s="13" t="s">
        <v>314</v>
      </c>
      <c r="B354" s="13" t="s">
        <v>297</v>
      </c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315</v>
      </c>
    </row>
    <row r="355" spans="1:48" ht="30" customHeight="1" x14ac:dyDescent="0.3">
      <c r="A355" s="13" t="s">
        <v>316</v>
      </c>
      <c r="B355" s="13" t="s">
        <v>317</v>
      </c>
      <c r="C355" s="13" t="s">
        <v>67</v>
      </c>
      <c r="D355" s="11">
        <v>105</v>
      </c>
      <c r="E355" s="12"/>
      <c r="F355" s="12"/>
      <c r="G355" s="12"/>
      <c r="H355" s="12"/>
      <c r="I355" s="12"/>
      <c r="J355" s="12"/>
      <c r="K355" s="12"/>
      <c r="L355" s="12"/>
      <c r="M355" s="13" t="s">
        <v>318</v>
      </c>
      <c r="N355" s="1" t="s">
        <v>319</v>
      </c>
      <c r="O355" s="1" t="s">
        <v>51</v>
      </c>
      <c r="P355" s="1" t="s">
        <v>51</v>
      </c>
      <c r="Q355" s="1" t="s">
        <v>315</v>
      </c>
      <c r="R355" s="1" t="s">
        <v>62</v>
      </c>
      <c r="S355" s="1" t="s">
        <v>63</v>
      </c>
      <c r="T355" s="1" t="s">
        <v>63</v>
      </c>
      <c r="AR355" s="1" t="s">
        <v>51</v>
      </c>
      <c r="AS355" s="1" t="s">
        <v>51</v>
      </c>
      <c r="AU355" s="1" t="s">
        <v>320</v>
      </c>
      <c r="AV355">
        <v>78</v>
      </c>
    </row>
    <row r="356" spans="1:48" ht="30" customHeight="1" x14ac:dyDescent="0.3">
      <c r="A356" s="13" t="s">
        <v>321</v>
      </c>
      <c r="B356" s="13" t="s">
        <v>322</v>
      </c>
      <c r="C356" s="13" t="s">
        <v>67</v>
      </c>
      <c r="D356" s="11">
        <v>105</v>
      </c>
      <c r="E356" s="12"/>
      <c r="F356" s="12"/>
      <c r="G356" s="12"/>
      <c r="H356" s="12"/>
      <c r="I356" s="12"/>
      <c r="J356" s="12"/>
      <c r="K356" s="12"/>
      <c r="L356" s="12"/>
      <c r="M356" s="13" t="s">
        <v>51</v>
      </c>
      <c r="N356" s="1" t="s">
        <v>323</v>
      </c>
      <c r="O356" s="1" t="s">
        <v>51</v>
      </c>
      <c r="P356" s="1" t="s">
        <v>51</v>
      </c>
      <c r="Q356" s="1" t="s">
        <v>315</v>
      </c>
      <c r="R356" s="1" t="s">
        <v>62</v>
      </c>
      <c r="S356" s="1" t="s">
        <v>63</v>
      </c>
      <c r="T356" s="1" t="s">
        <v>63</v>
      </c>
      <c r="AR356" s="1" t="s">
        <v>51</v>
      </c>
      <c r="AS356" s="1" t="s">
        <v>51</v>
      </c>
      <c r="AU356" s="1" t="s">
        <v>324</v>
      </c>
      <c r="AV356">
        <v>79</v>
      </c>
    </row>
    <row r="357" spans="1:48" ht="30" customHeight="1" x14ac:dyDescent="0.3">
      <c r="A357" s="13" t="s">
        <v>243</v>
      </c>
      <c r="B357" s="13" t="s">
        <v>244</v>
      </c>
      <c r="C357" s="13" t="s">
        <v>240</v>
      </c>
      <c r="D357" s="11">
        <v>2.67</v>
      </c>
      <c r="E357" s="12"/>
      <c r="F357" s="12"/>
      <c r="G357" s="12"/>
      <c r="H357" s="12"/>
      <c r="I357" s="12"/>
      <c r="J357" s="12"/>
      <c r="K357" s="12"/>
      <c r="L357" s="12"/>
      <c r="M357" s="13" t="s">
        <v>51</v>
      </c>
      <c r="N357" s="1" t="s">
        <v>245</v>
      </c>
      <c r="O357" s="1" t="s">
        <v>51</v>
      </c>
      <c r="P357" s="1" t="s">
        <v>51</v>
      </c>
      <c r="Q357" s="1" t="s">
        <v>315</v>
      </c>
      <c r="R357" s="1" t="s">
        <v>63</v>
      </c>
      <c r="S357" s="1" t="s">
        <v>63</v>
      </c>
      <c r="T357" s="1" t="s">
        <v>62</v>
      </c>
      <c r="AR357" s="1" t="s">
        <v>51</v>
      </c>
      <c r="AS357" s="1" t="s">
        <v>51</v>
      </c>
      <c r="AU357" s="1" t="s">
        <v>325</v>
      </c>
      <c r="AV357">
        <v>80</v>
      </c>
    </row>
    <row r="358" spans="1:48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315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315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315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315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315</v>
      </c>
    </row>
    <row r="363" spans="1:48" ht="30" customHeight="1" x14ac:dyDescent="0.3">
      <c r="A363" s="11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Q363" s="1" t="s">
        <v>315</v>
      </c>
    </row>
    <row r="364" spans="1:48" ht="30" customHeight="1" x14ac:dyDescent="0.3">
      <c r="A364" s="11"/>
      <c r="B364" s="1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315</v>
      </c>
    </row>
    <row r="365" spans="1:48" ht="30" customHeight="1" x14ac:dyDescent="0.3">
      <c r="A365" s="11"/>
      <c r="B365" s="1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1"/>
      <c r="Q365" s="1" t="s">
        <v>315</v>
      </c>
    </row>
    <row r="366" spans="1:48" ht="30" customHeight="1" x14ac:dyDescent="0.3">
      <c r="A366" s="11"/>
      <c r="B366" s="1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1"/>
      <c r="Q366" s="1" t="s">
        <v>315</v>
      </c>
    </row>
    <row r="367" spans="1:48" ht="30" customHeight="1" x14ac:dyDescent="0.3">
      <c r="A367" s="11"/>
      <c r="B367" s="11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1"/>
      <c r="Q367" s="1" t="s">
        <v>315</v>
      </c>
    </row>
    <row r="368" spans="1:48" ht="30" customHeight="1" x14ac:dyDescent="0.3">
      <c r="A368" s="11"/>
      <c r="B368" s="1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315</v>
      </c>
    </row>
    <row r="369" spans="1:48" ht="30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315</v>
      </c>
    </row>
    <row r="370" spans="1:48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315</v>
      </c>
    </row>
    <row r="371" spans="1:48" ht="30" customHeight="1" x14ac:dyDescent="0.3">
      <c r="A371" s="11"/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Q371" s="1" t="s">
        <v>315</v>
      </c>
    </row>
    <row r="372" spans="1:48" ht="30" customHeight="1" x14ac:dyDescent="0.3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315</v>
      </c>
    </row>
    <row r="373" spans="1:48" ht="30" customHeight="1" x14ac:dyDescent="0.3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  <c r="Q373" s="1" t="s">
        <v>315</v>
      </c>
    </row>
    <row r="374" spans="1:48" ht="30" customHeight="1" x14ac:dyDescent="0.3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  <c r="Q374" s="1" t="s">
        <v>315</v>
      </c>
    </row>
    <row r="375" spans="1:48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315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315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315</v>
      </c>
    </row>
    <row r="378" spans="1:48" ht="30" customHeight="1" x14ac:dyDescent="0.3">
      <c r="A378" s="13" t="s">
        <v>86</v>
      </c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N378" t="s">
        <v>87</v>
      </c>
    </row>
    <row r="379" spans="1:48" ht="30" customHeight="1" x14ac:dyDescent="0.3">
      <c r="A379" s="13" t="s">
        <v>326</v>
      </c>
      <c r="B379" s="13" t="s">
        <v>297</v>
      </c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327</v>
      </c>
    </row>
    <row r="380" spans="1:48" ht="30" customHeight="1" x14ac:dyDescent="0.3">
      <c r="A380" s="13" t="s">
        <v>249</v>
      </c>
      <c r="B380" s="13" t="s">
        <v>250</v>
      </c>
      <c r="C380" s="13" t="s">
        <v>251</v>
      </c>
      <c r="D380" s="11">
        <v>-766</v>
      </c>
      <c r="E380" s="12"/>
      <c r="F380" s="12"/>
      <c r="G380" s="12"/>
      <c r="H380" s="12"/>
      <c r="I380" s="12"/>
      <c r="J380" s="12"/>
      <c r="K380" s="12"/>
      <c r="L380" s="12"/>
      <c r="M380" s="13" t="s">
        <v>252</v>
      </c>
      <c r="N380" s="1" t="s">
        <v>253</v>
      </c>
      <c r="O380" s="1" t="s">
        <v>51</v>
      </c>
      <c r="P380" s="1" t="s">
        <v>51</v>
      </c>
      <c r="Q380" s="1" t="s">
        <v>327</v>
      </c>
      <c r="R380" s="1" t="s">
        <v>63</v>
      </c>
      <c r="S380" s="1" t="s">
        <v>63</v>
      </c>
      <c r="T380" s="1" t="s">
        <v>62</v>
      </c>
      <c r="AR380" s="1" t="s">
        <v>51</v>
      </c>
      <c r="AS380" s="1" t="s">
        <v>51</v>
      </c>
      <c r="AU380" s="1" t="s">
        <v>328</v>
      </c>
      <c r="AV380">
        <v>82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327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327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327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327</v>
      </c>
    </row>
    <row r="385" spans="1:17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327</v>
      </c>
    </row>
    <row r="386" spans="1:17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327</v>
      </c>
    </row>
    <row r="387" spans="1:17" ht="30" customHeight="1" x14ac:dyDescent="0.3">
      <c r="A387" s="11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Q387" s="1" t="s">
        <v>327</v>
      </c>
    </row>
    <row r="388" spans="1:17" ht="30" customHeight="1" x14ac:dyDescent="0.3">
      <c r="A388" s="11"/>
      <c r="B388" s="1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327</v>
      </c>
    </row>
    <row r="389" spans="1:17" ht="30" customHeight="1" x14ac:dyDescent="0.3">
      <c r="A389" s="11"/>
      <c r="B389" s="1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1"/>
      <c r="Q389" s="1" t="s">
        <v>327</v>
      </c>
    </row>
    <row r="390" spans="1:17" ht="30" customHeight="1" x14ac:dyDescent="0.3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327</v>
      </c>
    </row>
    <row r="391" spans="1:17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327</v>
      </c>
    </row>
    <row r="392" spans="1:17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327</v>
      </c>
    </row>
    <row r="393" spans="1:17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327</v>
      </c>
    </row>
    <row r="394" spans="1:17" ht="30" customHeight="1" x14ac:dyDescent="0.3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327</v>
      </c>
    </row>
    <row r="395" spans="1:17" ht="30" customHeight="1" x14ac:dyDescent="0.3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327</v>
      </c>
    </row>
    <row r="396" spans="1:17" ht="30" customHeight="1" x14ac:dyDescent="0.3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  <c r="Q396" s="1" t="s">
        <v>327</v>
      </c>
    </row>
    <row r="397" spans="1:17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327</v>
      </c>
    </row>
    <row r="398" spans="1:17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327</v>
      </c>
    </row>
    <row r="399" spans="1:17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327</v>
      </c>
    </row>
    <row r="400" spans="1:17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327</v>
      </c>
    </row>
    <row r="401" spans="1:48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327</v>
      </c>
    </row>
    <row r="402" spans="1:48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327</v>
      </c>
    </row>
    <row r="403" spans="1:48" ht="30" customHeight="1" x14ac:dyDescent="0.3">
      <c r="A403" s="13" t="s">
        <v>86</v>
      </c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N403" t="s">
        <v>87</v>
      </c>
    </row>
    <row r="404" spans="1:48" ht="30" customHeight="1" x14ac:dyDescent="0.3">
      <c r="A404" s="13" t="s">
        <v>329</v>
      </c>
      <c r="B404" s="13" t="s">
        <v>297</v>
      </c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330</v>
      </c>
    </row>
    <row r="405" spans="1:48" ht="30" customHeight="1" x14ac:dyDescent="0.3">
      <c r="A405" s="13" t="s">
        <v>278</v>
      </c>
      <c r="B405" s="13" t="s">
        <v>282</v>
      </c>
      <c r="C405" s="13" t="s">
        <v>240</v>
      </c>
      <c r="D405" s="11">
        <v>2.67</v>
      </c>
      <c r="E405" s="12"/>
      <c r="F405" s="12"/>
      <c r="G405" s="12"/>
      <c r="H405" s="12"/>
      <c r="I405" s="12"/>
      <c r="J405" s="12"/>
      <c r="K405" s="12"/>
      <c r="L405" s="12"/>
      <c r="M405" s="13" t="s">
        <v>51</v>
      </c>
      <c r="N405" s="1" t="s">
        <v>283</v>
      </c>
      <c r="O405" s="1" t="s">
        <v>51</v>
      </c>
      <c r="P405" s="1" t="s">
        <v>51</v>
      </c>
      <c r="Q405" s="1" t="s">
        <v>330</v>
      </c>
      <c r="R405" s="1" t="s">
        <v>63</v>
      </c>
      <c r="S405" s="1" t="s">
        <v>63</v>
      </c>
      <c r="T405" s="1" t="s">
        <v>62</v>
      </c>
      <c r="AR405" s="1" t="s">
        <v>51</v>
      </c>
      <c r="AS405" s="1" t="s">
        <v>51</v>
      </c>
      <c r="AU405" s="1" t="s">
        <v>331</v>
      </c>
      <c r="AV405">
        <v>84</v>
      </c>
    </row>
    <row r="406" spans="1:48" ht="30" customHeight="1" x14ac:dyDescent="0.3">
      <c r="A406" s="13" t="s">
        <v>289</v>
      </c>
      <c r="B406" s="13" t="s">
        <v>290</v>
      </c>
      <c r="C406" s="13" t="s">
        <v>240</v>
      </c>
      <c r="D406" s="11">
        <v>2.67</v>
      </c>
      <c r="E406" s="12"/>
      <c r="F406" s="12"/>
      <c r="G406" s="12"/>
      <c r="H406" s="12"/>
      <c r="I406" s="12"/>
      <c r="J406" s="12"/>
      <c r="K406" s="12"/>
      <c r="L406" s="12"/>
      <c r="M406" s="13" t="s">
        <v>51</v>
      </c>
      <c r="N406" s="1" t="s">
        <v>291</v>
      </c>
      <c r="O406" s="1" t="s">
        <v>51</v>
      </c>
      <c r="P406" s="1" t="s">
        <v>51</v>
      </c>
      <c r="Q406" s="1" t="s">
        <v>330</v>
      </c>
      <c r="R406" s="1" t="s">
        <v>63</v>
      </c>
      <c r="S406" s="1" t="s">
        <v>63</v>
      </c>
      <c r="T406" s="1" t="s">
        <v>62</v>
      </c>
      <c r="AR406" s="1" t="s">
        <v>51</v>
      </c>
      <c r="AS406" s="1" t="s">
        <v>51</v>
      </c>
      <c r="AU406" s="1" t="s">
        <v>332</v>
      </c>
      <c r="AV406">
        <v>85</v>
      </c>
    </row>
    <row r="407" spans="1:48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330</v>
      </c>
    </row>
    <row r="408" spans="1:48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330</v>
      </c>
    </row>
    <row r="409" spans="1:48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330</v>
      </c>
    </row>
    <row r="410" spans="1:48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330</v>
      </c>
    </row>
    <row r="411" spans="1:48" ht="30" customHeight="1" x14ac:dyDescent="0.3">
      <c r="A411" s="11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Q411" s="1" t="s">
        <v>330</v>
      </c>
    </row>
    <row r="412" spans="1:48" ht="30" customHeight="1" x14ac:dyDescent="0.3">
      <c r="A412" s="11"/>
      <c r="B412" s="1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330</v>
      </c>
    </row>
    <row r="413" spans="1:48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330</v>
      </c>
    </row>
    <row r="414" spans="1:48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330</v>
      </c>
    </row>
    <row r="415" spans="1:48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330</v>
      </c>
    </row>
    <row r="416" spans="1:48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330</v>
      </c>
    </row>
    <row r="417" spans="1:48" ht="30" customHeight="1" x14ac:dyDescent="0.3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 t="s">
        <v>330</v>
      </c>
    </row>
    <row r="418" spans="1:48" ht="30" customHeight="1" x14ac:dyDescent="0.3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330</v>
      </c>
    </row>
    <row r="419" spans="1:48" ht="30" customHeight="1" x14ac:dyDescent="0.3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  <c r="Q419" s="1" t="s">
        <v>330</v>
      </c>
    </row>
    <row r="420" spans="1:48" ht="30" customHeight="1" x14ac:dyDescent="0.3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330</v>
      </c>
    </row>
    <row r="421" spans="1:48" ht="30" customHeight="1" x14ac:dyDescent="0.3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  <c r="Q421" s="1" t="s">
        <v>330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330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330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330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330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330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330</v>
      </c>
    </row>
    <row r="428" spans="1:48" ht="30" customHeight="1" x14ac:dyDescent="0.3">
      <c r="A428" s="13" t="s">
        <v>86</v>
      </c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N428" t="s">
        <v>87</v>
      </c>
    </row>
    <row r="429" spans="1:48" ht="30" customHeight="1" x14ac:dyDescent="0.3">
      <c r="A429" s="13" t="s">
        <v>335</v>
      </c>
      <c r="B429" s="13" t="s">
        <v>337</v>
      </c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336</v>
      </c>
    </row>
    <row r="430" spans="1:48" ht="30" customHeight="1" x14ac:dyDescent="0.3">
      <c r="A430" s="13" t="s">
        <v>78</v>
      </c>
      <c r="B430" s="13" t="s">
        <v>79</v>
      </c>
      <c r="C430" s="13" t="s">
        <v>67</v>
      </c>
      <c r="D430" s="11">
        <v>55</v>
      </c>
      <c r="E430" s="12"/>
      <c r="F430" s="12"/>
      <c r="G430" s="12"/>
      <c r="H430" s="12"/>
      <c r="I430" s="12"/>
      <c r="J430" s="12"/>
      <c r="K430" s="12"/>
      <c r="L430" s="12"/>
      <c r="M430" s="13" t="s">
        <v>51</v>
      </c>
      <c r="N430" s="1" t="s">
        <v>80</v>
      </c>
      <c r="O430" s="1" t="s">
        <v>51</v>
      </c>
      <c r="P430" s="1" t="s">
        <v>51</v>
      </c>
      <c r="Q430" s="1" t="s">
        <v>336</v>
      </c>
      <c r="R430" s="1" t="s">
        <v>62</v>
      </c>
      <c r="S430" s="1" t="s">
        <v>63</v>
      </c>
      <c r="T430" s="1" t="s">
        <v>63</v>
      </c>
      <c r="AR430" s="1" t="s">
        <v>51</v>
      </c>
      <c r="AS430" s="1" t="s">
        <v>51</v>
      </c>
      <c r="AU430" s="1" t="s">
        <v>338</v>
      </c>
      <c r="AV430">
        <v>88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336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336</v>
      </c>
    </row>
    <row r="433" spans="1:17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336</v>
      </c>
    </row>
    <row r="434" spans="1:17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336</v>
      </c>
    </row>
    <row r="435" spans="1:17" ht="30" customHeight="1" x14ac:dyDescent="0.3">
      <c r="A435" s="11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Q435" s="1" t="s">
        <v>336</v>
      </c>
    </row>
    <row r="436" spans="1:17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336</v>
      </c>
    </row>
    <row r="437" spans="1:17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 t="s">
        <v>336</v>
      </c>
    </row>
    <row r="438" spans="1:17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336</v>
      </c>
    </row>
    <row r="439" spans="1:17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336</v>
      </c>
    </row>
    <row r="440" spans="1:17" ht="30" customHeight="1" x14ac:dyDescent="0.3">
      <c r="A440" s="11"/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Q440" s="1" t="s">
        <v>336</v>
      </c>
    </row>
    <row r="441" spans="1:17" ht="30" customHeight="1" x14ac:dyDescent="0.3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336</v>
      </c>
    </row>
    <row r="442" spans="1:17" ht="30" customHeight="1" x14ac:dyDescent="0.3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 t="s">
        <v>336</v>
      </c>
    </row>
    <row r="443" spans="1:17" ht="30" customHeight="1" x14ac:dyDescent="0.3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 t="s">
        <v>336</v>
      </c>
    </row>
    <row r="444" spans="1:17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336</v>
      </c>
    </row>
    <row r="445" spans="1:17" ht="30" customHeight="1" x14ac:dyDescent="0.3">
      <c r="A445" s="11"/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1"/>
      <c r="Q445" s="1" t="s">
        <v>336</v>
      </c>
    </row>
    <row r="446" spans="1:17" ht="30" customHeight="1" x14ac:dyDescent="0.3">
      <c r="A446" s="11"/>
      <c r="B446" s="11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336</v>
      </c>
    </row>
    <row r="447" spans="1:17" ht="30" customHeight="1" x14ac:dyDescent="0.3">
      <c r="A447" s="11"/>
      <c r="B447" s="11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1"/>
      <c r="Q447" s="1" t="s">
        <v>336</v>
      </c>
    </row>
    <row r="448" spans="1:17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336</v>
      </c>
    </row>
    <row r="449" spans="1:48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336</v>
      </c>
    </row>
    <row r="450" spans="1:48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336</v>
      </c>
    </row>
    <row r="451" spans="1:48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336</v>
      </c>
    </row>
    <row r="452" spans="1:48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336</v>
      </c>
    </row>
    <row r="453" spans="1:48" ht="30" customHeight="1" x14ac:dyDescent="0.3">
      <c r="A453" s="13" t="s">
        <v>86</v>
      </c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N453" t="s">
        <v>87</v>
      </c>
    </row>
    <row r="454" spans="1:48" ht="30" customHeight="1" x14ac:dyDescent="0.3">
      <c r="A454" s="13" t="s">
        <v>339</v>
      </c>
      <c r="B454" s="13" t="s">
        <v>337</v>
      </c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340</v>
      </c>
    </row>
    <row r="455" spans="1:48" ht="30" customHeight="1" x14ac:dyDescent="0.3">
      <c r="A455" s="13" t="s">
        <v>170</v>
      </c>
      <c r="B455" s="13" t="s">
        <v>341</v>
      </c>
      <c r="C455" s="13" t="s">
        <v>110</v>
      </c>
      <c r="D455" s="11">
        <v>4</v>
      </c>
      <c r="E455" s="12"/>
      <c r="F455" s="12"/>
      <c r="G455" s="12"/>
      <c r="H455" s="12"/>
      <c r="I455" s="12"/>
      <c r="J455" s="12"/>
      <c r="K455" s="12"/>
      <c r="L455" s="12"/>
      <c r="M455" s="13" t="s">
        <v>51</v>
      </c>
      <c r="N455" s="1" t="s">
        <v>342</v>
      </c>
      <c r="O455" s="1" t="s">
        <v>51</v>
      </c>
      <c r="P455" s="1" t="s">
        <v>51</v>
      </c>
      <c r="Q455" s="1" t="s">
        <v>340</v>
      </c>
      <c r="R455" s="1" t="s">
        <v>62</v>
      </c>
      <c r="S455" s="1" t="s">
        <v>63</v>
      </c>
      <c r="T455" s="1" t="s">
        <v>63</v>
      </c>
      <c r="AR455" s="1" t="s">
        <v>51</v>
      </c>
      <c r="AS455" s="1" t="s">
        <v>51</v>
      </c>
      <c r="AU455" s="1" t="s">
        <v>343</v>
      </c>
      <c r="AV455">
        <v>90</v>
      </c>
    </row>
    <row r="456" spans="1:48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340</v>
      </c>
    </row>
    <row r="457" spans="1:48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340</v>
      </c>
    </row>
    <row r="458" spans="1:48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340</v>
      </c>
    </row>
    <row r="459" spans="1:48" ht="30" customHeight="1" x14ac:dyDescent="0.3">
      <c r="A459" s="11"/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Q459" s="1" t="s">
        <v>340</v>
      </c>
    </row>
    <row r="460" spans="1:48" ht="30" customHeight="1" x14ac:dyDescent="0.3">
      <c r="A460" s="11"/>
      <c r="B460" s="1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340</v>
      </c>
    </row>
    <row r="461" spans="1:48" ht="30" customHeight="1" x14ac:dyDescent="0.3">
      <c r="A461" s="11"/>
      <c r="B461" s="1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1"/>
      <c r="Q461" s="1" t="s">
        <v>340</v>
      </c>
    </row>
    <row r="462" spans="1:48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340</v>
      </c>
    </row>
    <row r="463" spans="1:48" ht="30" customHeight="1" x14ac:dyDescent="0.3">
      <c r="A463" s="11"/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Q463" s="1" t="s">
        <v>340</v>
      </c>
    </row>
    <row r="464" spans="1:48" ht="30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340</v>
      </c>
    </row>
    <row r="465" spans="1:48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 t="s">
        <v>340</v>
      </c>
    </row>
    <row r="466" spans="1:48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 t="s">
        <v>340</v>
      </c>
    </row>
    <row r="467" spans="1:48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 t="s">
        <v>340</v>
      </c>
    </row>
    <row r="468" spans="1:48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 t="s">
        <v>340</v>
      </c>
    </row>
    <row r="469" spans="1:48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 t="s">
        <v>340</v>
      </c>
    </row>
    <row r="470" spans="1:48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 t="s">
        <v>340</v>
      </c>
    </row>
    <row r="471" spans="1:48" ht="30" customHeight="1" x14ac:dyDescent="0.3">
      <c r="A471" s="11"/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1"/>
      <c r="Q471" s="1" t="s">
        <v>340</v>
      </c>
    </row>
    <row r="472" spans="1:48" ht="30" customHeight="1" x14ac:dyDescent="0.3">
      <c r="A472" s="11"/>
      <c r="B472" s="11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 t="s">
        <v>340</v>
      </c>
    </row>
    <row r="473" spans="1:48" ht="30" customHeight="1" x14ac:dyDescent="0.3">
      <c r="A473" s="11"/>
      <c r="B473" s="11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1"/>
      <c r="Q473" s="1" t="s">
        <v>340</v>
      </c>
    </row>
    <row r="474" spans="1:48" ht="30" customHeight="1" x14ac:dyDescent="0.3">
      <c r="A474" s="11"/>
      <c r="B474" s="11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1"/>
      <c r="Q474" s="1" t="s">
        <v>340</v>
      </c>
    </row>
    <row r="475" spans="1:48" ht="30" customHeight="1" x14ac:dyDescent="0.3">
      <c r="A475" s="11"/>
      <c r="B475" s="11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1"/>
      <c r="Q475" s="1" t="s">
        <v>340</v>
      </c>
    </row>
    <row r="476" spans="1:48" ht="30" customHeight="1" x14ac:dyDescent="0.3">
      <c r="A476" s="11"/>
      <c r="B476" s="11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1"/>
      <c r="Q476" s="1" t="s">
        <v>340</v>
      </c>
    </row>
    <row r="477" spans="1:48" ht="30" customHeight="1" x14ac:dyDescent="0.3">
      <c r="A477" s="11"/>
      <c r="B477" s="11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1"/>
      <c r="Q477" s="1" t="s">
        <v>340</v>
      </c>
    </row>
    <row r="478" spans="1:48" ht="30" customHeight="1" x14ac:dyDescent="0.3">
      <c r="A478" s="13" t="s">
        <v>86</v>
      </c>
      <c r="B478" s="11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1"/>
      <c r="N478" t="s">
        <v>87</v>
      </c>
    </row>
    <row r="479" spans="1:48" ht="30" customHeight="1" x14ac:dyDescent="0.3">
      <c r="A479" s="13" t="s">
        <v>344</v>
      </c>
      <c r="B479" s="13" t="s">
        <v>337</v>
      </c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1"/>
      <c r="Q479" s="1" t="s">
        <v>345</v>
      </c>
    </row>
    <row r="480" spans="1:48" ht="30" customHeight="1" x14ac:dyDescent="0.3">
      <c r="A480" s="13" t="s">
        <v>346</v>
      </c>
      <c r="B480" s="13" t="s">
        <v>347</v>
      </c>
      <c r="C480" s="13" t="s">
        <v>348</v>
      </c>
      <c r="D480" s="11">
        <v>2</v>
      </c>
      <c r="E480" s="12"/>
      <c r="F480" s="12"/>
      <c r="G480" s="12"/>
      <c r="H480" s="12"/>
      <c r="I480" s="12"/>
      <c r="J480" s="12"/>
      <c r="K480" s="12"/>
      <c r="L480" s="12"/>
      <c r="M480" s="13" t="s">
        <v>349</v>
      </c>
      <c r="N480" s="1" t="s">
        <v>350</v>
      </c>
      <c r="O480" s="1" t="s">
        <v>51</v>
      </c>
      <c r="P480" s="1" t="s">
        <v>51</v>
      </c>
      <c r="Q480" s="1" t="s">
        <v>345</v>
      </c>
      <c r="R480" s="1" t="s">
        <v>63</v>
      </c>
      <c r="S480" s="1" t="s">
        <v>63</v>
      </c>
      <c r="T480" s="1" t="s">
        <v>62</v>
      </c>
      <c r="AR480" s="1" t="s">
        <v>51</v>
      </c>
      <c r="AS480" s="1" t="s">
        <v>51</v>
      </c>
      <c r="AU480" s="1" t="s">
        <v>351</v>
      </c>
      <c r="AV480">
        <v>92</v>
      </c>
    </row>
    <row r="481" spans="1:48" ht="30" customHeight="1" x14ac:dyDescent="0.3">
      <c r="A481" s="13" t="s">
        <v>352</v>
      </c>
      <c r="B481" s="13" t="s">
        <v>353</v>
      </c>
      <c r="C481" s="13" t="s">
        <v>67</v>
      </c>
      <c r="D481" s="11">
        <v>5</v>
      </c>
      <c r="E481" s="12"/>
      <c r="F481" s="12"/>
      <c r="G481" s="12"/>
      <c r="H481" s="12"/>
      <c r="I481" s="12"/>
      <c r="J481" s="12"/>
      <c r="K481" s="12"/>
      <c r="L481" s="12"/>
      <c r="M481" s="13" t="s">
        <v>51</v>
      </c>
      <c r="N481" s="1" t="s">
        <v>354</v>
      </c>
      <c r="O481" s="1" t="s">
        <v>51</v>
      </c>
      <c r="P481" s="1" t="s">
        <v>51</v>
      </c>
      <c r="Q481" s="1" t="s">
        <v>345</v>
      </c>
      <c r="R481" s="1" t="s">
        <v>63</v>
      </c>
      <c r="S481" s="1" t="s">
        <v>63</v>
      </c>
      <c r="T481" s="1" t="s">
        <v>62</v>
      </c>
      <c r="AR481" s="1" t="s">
        <v>51</v>
      </c>
      <c r="AS481" s="1" t="s">
        <v>51</v>
      </c>
      <c r="AU481" s="1" t="s">
        <v>355</v>
      </c>
      <c r="AV481">
        <v>93</v>
      </c>
    </row>
    <row r="482" spans="1:48" ht="30" customHeight="1" x14ac:dyDescent="0.3">
      <c r="A482" s="13" t="s">
        <v>356</v>
      </c>
      <c r="B482" s="13" t="s">
        <v>357</v>
      </c>
      <c r="C482" s="13" t="s">
        <v>358</v>
      </c>
      <c r="D482" s="11">
        <v>2</v>
      </c>
      <c r="E482" s="12"/>
      <c r="F482" s="12"/>
      <c r="G482" s="12"/>
      <c r="H482" s="12"/>
      <c r="I482" s="12"/>
      <c r="J482" s="12"/>
      <c r="K482" s="12"/>
      <c r="L482" s="12"/>
      <c r="M482" s="13" t="s">
        <v>51</v>
      </c>
      <c r="N482" s="1" t="s">
        <v>359</v>
      </c>
      <c r="O482" s="1" t="s">
        <v>51</v>
      </c>
      <c r="P482" s="1" t="s">
        <v>51</v>
      </c>
      <c r="Q482" s="1" t="s">
        <v>345</v>
      </c>
      <c r="R482" s="1" t="s">
        <v>63</v>
      </c>
      <c r="S482" s="1" t="s">
        <v>63</v>
      </c>
      <c r="T482" s="1" t="s">
        <v>62</v>
      </c>
      <c r="AR482" s="1" t="s">
        <v>51</v>
      </c>
      <c r="AS482" s="1" t="s">
        <v>51</v>
      </c>
      <c r="AU482" s="1" t="s">
        <v>360</v>
      </c>
      <c r="AV482">
        <v>94</v>
      </c>
    </row>
    <row r="483" spans="1:48" ht="30" customHeight="1" x14ac:dyDescent="0.3">
      <c r="A483" s="13" t="s">
        <v>361</v>
      </c>
      <c r="B483" s="13" t="s">
        <v>362</v>
      </c>
      <c r="C483" s="13" t="s">
        <v>358</v>
      </c>
      <c r="D483" s="11">
        <v>2</v>
      </c>
      <c r="E483" s="12"/>
      <c r="F483" s="12"/>
      <c r="G483" s="12"/>
      <c r="H483" s="12"/>
      <c r="I483" s="12"/>
      <c r="J483" s="12"/>
      <c r="K483" s="12"/>
      <c r="L483" s="12"/>
      <c r="M483" s="13" t="s">
        <v>51</v>
      </c>
      <c r="N483" s="1" t="s">
        <v>363</v>
      </c>
      <c r="O483" s="1" t="s">
        <v>51</v>
      </c>
      <c r="P483" s="1" t="s">
        <v>51</v>
      </c>
      <c r="Q483" s="1" t="s">
        <v>345</v>
      </c>
      <c r="R483" s="1" t="s">
        <v>63</v>
      </c>
      <c r="S483" s="1" t="s">
        <v>63</v>
      </c>
      <c r="T483" s="1" t="s">
        <v>62</v>
      </c>
      <c r="AR483" s="1" t="s">
        <v>51</v>
      </c>
      <c r="AS483" s="1" t="s">
        <v>51</v>
      </c>
      <c r="AU483" s="1" t="s">
        <v>364</v>
      </c>
      <c r="AV483">
        <v>95</v>
      </c>
    </row>
    <row r="484" spans="1:48" ht="30" customHeight="1" x14ac:dyDescent="0.3">
      <c r="A484" s="13" t="s">
        <v>365</v>
      </c>
      <c r="B484" s="13" t="s">
        <v>366</v>
      </c>
      <c r="C484" s="13" t="s">
        <v>110</v>
      </c>
      <c r="D484" s="11">
        <v>47</v>
      </c>
      <c r="E484" s="12"/>
      <c r="F484" s="12"/>
      <c r="G484" s="12"/>
      <c r="H484" s="12"/>
      <c r="I484" s="12"/>
      <c r="J484" s="12"/>
      <c r="K484" s="12"/>
      <c r="L484" s="12"/>
      <c r="M484" s="13" t="s">
        <v>51</v>
      </c>
      <c r="N484" s="1" t="s">
        <v>367</v>
      </c>
      <c r="O484" s="1" t="s">
        <v>51</v>
      </c>
      <c r="P484" s="1" t="s">
        <v>51</v>
      </c>
      <c r="Q484" s="1" t="s">
        <v>345</v>
      </c>
      <c r="R484" s="1" t="s">
        <v>62</v>
      </c>
      <c r="S484" s="1" t="s">
        <v>63</v>
      </c>
      <c r="T484" s="1" t="s">
        <v>63</v>
      </c>
      <c r="AR484" s="1" t="s">
        <v>51</v>
      </c>
      <c r="AS484" s="1" t="s">
        <v>51</v>
      </c>
      <c r="AU484" s="1" t="s">
        <v>368</v>
      </c>
      <c r="AV484">
        <v>96</v>
      </c>
    </row>
    <row r="485" spans="1:48" ht="30" customHeight="1" x14ac:dyDescent="0.3">
      <c r="A485" s="13" t="s">
        <v>369</v>
      </c>
      <c r="B485" s="13" t="s">
        <v>370</v>
      </c>
      <c r="C485" s="13" t="s">
        <v>110</v>
      </c>
      <c r="D485" s="11">
        <v>15</v>
      </c>
      <c r="E485" s="12"/>
      <c r="F485" s="12"/>
      <c r="G485" s="12"/>
      <c r="H485" s="12"/>
      <c r="I485" s="12"/>
      <c r="J485" s="12"/>
      <c r="K485" s="12"/>
      <c r="L485" s="12"/>
      <c r="M485" s="13" t="s">
        <v>51</v>
      </c>
      <c r="N485" s="1" t="s">
        <v>371</v>
      </c>
      <c r="O485" s="1" t="s">
        <v>51</v>
      </c>
      <c r="P485" s="1" t="s">
        <v>51</v>
      </c>
      <c r="Q485" s="1" t="s">
        <v>345</v>
      </c>
      <c r="R485" s="1" t="s">
        <v>62</v>
      </c>
      <c r="S485" s="1" t="s">
        <v>63</v>
      </c>
      <c r="T485" s="1" t="s">
        <v>63</v>
      </c>
      <c r="AR485" s="1" t="s">
        <v>51</v>
      </c>
      <c r="AS485" s="1" t="s">
        <v>51</v>
      </c>
      <c r="AU485" s="1" t="s">
        <v>372</v>
      </c>
      <c r="AV485">
        <v>97</v>
      </c>
    </row>
    <row r="486" spans="1:48" ht="30" customHeight="1" x14ac:dyDescent="0.3">
      <c r="A486" s="13" t="s">
        <v>373</v>
      </c>
      <c r="B486" s="13" t="s">
        <v>374</v>
      </c>
      <c r="C486" s="13" t="s">
        <v>164</v>
      </c>
      <c r="D486" s="11">
        <v>2</v>
      </c>
      <c r="E486" s="12"/>
      <c r="F486" s="12"/>
      <c r="G486" s="12"/>
      <c r="H486" s="12"/>
      <c r="I486" s="12"/>
      <c r="J486" s="12"/>
      <c r="K486" s="12"/>
      <c r="L486" s="12"/>
      <c r="M486" s="13" t="s">
        <v>51</v>
      </c>
      <c r="N486" s="1" t="s">
        <v>375</v>
      </c>
      <c r="O486" s="1" t="s">
        <v>51</v>
      </c>
      <c r="P486" s="1" t="s">
        <v>51</v>
      </c>
      <c r="Q486" s="1" t="s">
        <v>345</v>
      </c>
      <c r="R486" s="1" t="s">
        <v>62</v>
      </c>
      <c r="S486" s="1" t="s">
        <v>63</v>
      </c>
      <c r="T486" s="1" t="s">
        <v>63</v>
      </c>
      <c r="AR486" s="1" t="s">
        <v>51</v>
      </c>
      <c r="AS486" s="1" t="s">
        <v>51</v>
      </c>
      <c r="AU486" s="1" t="s">
        <v>376</v>
      </c>
      <c r="AV486">
        <v>98</v>
      </c>
    </row>
    <row r="487" spans="1:48" ht="30" customHeight="1" x14ac:dyDescent="0.3">
      <c r="A487" s="13" t="s">
        <v>377</v>
      </c>
      <c r="B487" s="13" t="s">
        <v>378</v>
      </c>
      <c r="C487" s="13" t="s">
        <v>379</v>
      </c>
      <c r="D487" s="11">
        <v>2</v>
      </c>
      <c r="E487" s="12"/>
      <c r="F487" s="12"/>
      <c r="G487" s="12"/>
      <c r="H487" s="12"/>
      <c r="I487" s="12"/>
      <c r="J487" s="12"/>
      <c r="K487" s="12"/>
      <c r="L487" s="12"/>
      <c r="M487" s="13" t="s">
        <v>51</v>
      </c>
      <c r="N487" s="1" t="s">
        <v>380</v>
      </c>
      <c r="O487" s="1" t="s">
        <v>51</v>
      </c>
      <c r="P487" s="1" t="s">
        <v>51</v>
      </c>
      <c r="Q487" s="1" t="s">
        <v>345</v>
      </c>
      <c r="R487" s="1" t="s">
        <v>62</v>
      </c>
      <c r="S487" s="1" t="s">
        <v>63</v>
      </c>
      <c r="T487" s="1" t="s">
        <v>63</v>
      </c>
      <c r="AR487" s="1" t="s">
        <v>51</v>
      </c>
      <c r="AS487" s="1" t="s">
        <v>51</v>
      </c>
      <c r="AU487" s="1" t="s">
        <v>381</v>
      </c>
      <c r="AV487">
        <v>99</v>
      </c>
    </row>
    <row r="488" spans="1:48" ht="30" customHeight="1" x14ac:dyDescent="0.3">
      <c r="A488" s="13" t="s">
        <v>382</v>
      </c>
      <c r="B488" s="13" t="s">
        <v>51</v>
      </c>
      <c r="C488" s="13" t="s">
        <v>110</v>
      </c>
      <c r="D488" s="11">
        <v>15</v>
      </c>
      <c r="E488" s="12"/>
      <c r="F488" s="12"/>
      <c r="G488" s="12"/>
      <c r="H488" s="12"/>
      <c r="I488" s="12"/>
      <c r="J488" s="12"/>
      <c r="K488" s="12"/>
      <c r="L488" s="12"/>
      <c r="M488" s="13" t="s">
        <v>51</v>
      </c>
      <c r="N488" s="1" t="s">
        <v>383</v>
      </c>
      <c r="O488" s="1" t="s">
        <v>51</v>
      </c>
      <c r="P488" s="1" t="s">
        <v>51</v>
      </c>
      <c r="Q488" s="1" t="s">
        <v>345</v>
      </c>
      <c r="R488" s="1" t="s">
        <v>62</v>
      </c>
      <c r="S488" s="1" t="s">
        <v>63</v>
      </c>
      <c r="T488" s="1" t="s">
        <v>63</v>
      </c>
      <c r="AR488" s="1" t="s">
        <v>51</v>
      </c>
      <c r="AS488" s="1" t="s">
        <v>51</v>
      </c>
      <c r="AU488" s="1" t="s">
        <v>384</v>
      </c>
      <c r="AV488">
        <v>100</v>
      </c>
    </row>
    <row r="489" spans="1:48" ht="30" customHeight="1" x14ac:dyDescent="0.3">
      <c r="A489" s="13" t="s">
        <v>385</v>
      </c>
      <c r="B489" s="13" t="s">
        <v>386</v>
      </c>
      <c r="C489" s="13" t="s">
        <v>67</v>
      </c>
      <c r="D489" s="11">
        <v>5</v>
      </c>
      <c r="E489" s="12"/>
      <c r="F489" s="12"/>
      <c r="G489" s="12"/>
      <c r="H489" s="12"/>
      <c r="I489" s="12"/>
      <c r="J489" s="12"/>
      <c r="K489" s="12"/>
      <c r="L489" s="12"/>
      <c r="M489" s="13" t="s">
        <v>51</v>
      </c>
      <c r="N489" s="1" t="s">
        <v>387</v>
      </c>
      <c r="O489" s="1" t="s">
        <v>51</v>
      </c>
      <c r="P489" s="1" t="s">
        <v>51</v>
      </c>
      <c r="Q489" s="1" t="s">
        <v>345</v>
      </c>
      <c r="R489" s="1" t="s">
        <v>62</v>
      </c>
      <c r="S489" s="1" t="s">
        <v>63</v>
      </c>
      <c r="T489" s="1" t="s">
        <v>63</v>
      </c>
      <c r="AR489" s="1" t="s">
        <v>51</v>
      </c>
      <c r="AS489" s="1" t="s">
        <v>51</v>
      </c>
      <c r="AU489" s="1" t="s">
        <v>388</v>
      </c>
      <c r="AV489">
        <v>101</v>
      </c>
    </row>
    <row r="490" spans="1:48" ht="30" customHeight="1" x14ac:dyDescent="0.3">
      <c r="A490" s="11"/>
      <c r="B490" s="11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1"/>
      <c r="Q490" s="1" t="s">
        <v>345</v>
      </c>
    </row>
    <row r="491" spans="1:48" ht="30" customHeight="1" x14ac:dyDescent="0.3">
      <c r="A491" s="11"/>
      <c r="B491" s="11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1"/>
      <c r="Q491" s="1" t="s">
        <v>345</v>
      </c>
    </row>
    <row r="492" spans="1:48" ht="30" customHeight="1" x14ac:dyDescent="0.3">
      <c r="A492" s="11"/>
      <c r="B492" s="11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1"/>
      <c r="Q492" s="1" t="s">
        <v>345</v>
      </c>
    </row>
    <row r="493" spans="1:48" ht="30" customHeight="1" x14ac:dyDescent="0.3">
      <c r="A493" s="11"/>
      <c r="B493" s="11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1"/>
      <c r="Q493" s="1" t="s">
        <v>345</v>
      </c>
    </row>
    <row r="494" spans="1:48" ht="30" customHeight="1" x14ac:dyDescent="0.3">
      <c r="A494" s="11"/>
      <c r="B494" s="11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1"/>
      <c r="Q494" s="1" t="s">
        <v>345</v>
      </c>
    </row>
    <row r="495" spans="1:48" ht="30" customHeight="1" x14ac:dyDescent="0.3">
      <c r="A495" s="11"/>
      <c r="B495" s="11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1"/>
      <c r="Q495" s="1" t="s">
        <v>345</v>
      </c>
    </row>
    <row r="496" spans="1:48" ht="30" customHeight="1" x14ac:dyDescent="0.3">
      <c r="A496" s="11"/>
      <c r="B496" s="11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1"/>
      <c r="Q496" s="1" t="s">
        <v>345</v>
      </c>
    </row>
    <row r="497" spans="1:48" ht="30" customHeight="1" x14ac:dyDescent="0.3">
      <c r="A497" s="11"/>
      <c r="B497" s="11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1"/>
      <c r="Q497" s="1" t="s">
        <v>345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345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345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345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345</v>
      </c>
    </row>
    <row r="502" spans="1:48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345</v>
      </c>
    </row>
    <row r="503" spans="1:48" ht="30" customHeight="1" x14ac:dyDescent="0.3">
      <c r="A503" s="13" t="s">
        <v>86</v>
      </c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N503" t="s">
        <v>87</v>
      </c>
    </row>
    <row r="504" spans="1:48" ht="30" customHeight="1" x14ac:dyDescent="0.3">
      <c r="A504" s="13" t="s">
        <v>389</v>
      </c>
      <c r="B504" s="13" t="s">
        <v>337</v>
      </c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390</v>
      </c>
    </row>
    <row r="505" spans="1:48" ht="30" customHeight="1" x14ac:dyDescent="0.3">
      <c r="A505" s="13" t="s">
        <v>179</v>
      </c>
      <c r="B505" s="13" t="s">
        <v>180</v>
      </c>
      <c r="C505" s="13" t="s">
        <v>181</v>
      </c>
      <c r="D505" s="11">
        <v>8</v>
      </c>
      <c r="E505" s="12"/>
      <c r="F505" s="12"/>
      <c r="G505" s="12"/>
      <c r="H505" s="12"/>
      <c r="I505" s="12"/>
      <c r="J505" s="12"/>
      <c r="K505" s="12"/>
      <c r="L505" s="12"/>
      <c r="M505" s="13" t="s">
        <v>51</v>
      </c>
      <c r="N505" s="1" t="s">
        <v>182</v>
      </c>
      <c r="O505" s="1" t="s">
        <v>51</v>
      </c>
      <c r="P505" s="1" t="s">
        <v>51</v>
      </c>
      <c r="Q505" s="1" t="s">
        <v>390</v>
      </c>
      <c r="R505" s="1" t="s">
        <v>62</v>
      </c>
      <c r="S505" s="1" t="s">
        <v>63</v>
      </c>
      <c r="T505" s="1" t="s">
        <v>63</v>
      </c>
      <c r="AR505" s="1" t="s">
        <v>51</v>
      </c>
      <c r="AS505" s="1" t="s">
        <v>51</v>
      </c>
      <c r="AU505" s="1" t="s">
        <v>391</v>
      </c>
      <c r="AV505">
        <v>103</v>
      </c>
    </row>
    <row r="506" spans="1:48" ht="30" customHeight="1" x14ac:dyDescent="0.3">
      <c r="A506" s="13" t="s">
        <v>184</v>
      </c>
      <c r="B506" s="13" t="s">
        <v>185</v>
      </c>
      <c r="C506" s="13" t="s">
        <v>67</v>
      </c>
      <c r="D506" s="11">
        <v>80</v>
      </c>
      <c r="E506" s="12"/>
      <c r="F506" s="12"/>
      <c r="G506" s="12"/>
      <c r="H506" s="12"/>
      <c r="I506" s="12"/>
      <c r="J506" s="12"/>
      <c r="K506" s="12"/>
      <c r="L506" s="12"/>
      <c r="M506" s="13" t="s">
        <v>51</v>
      </c>
      <c r="N506" s="1" t="s">
        <v>186</v>
      </c>
      <c r="O506" s="1" t="s">
        <v>51</v>
      </c>
      <c r="P506" s="1" t="s">
        <v>51</v>
      </c>
      <c r="Q506" s="1" t="s">
        <v>390</v>
      </c>
      <c r="R506" s="1" t="s">
        <v>62</v>
      </c>
      <c r="S506" s="1" t="s">
        <v>63</v>
      </c>
      <c r="T506" s="1" t="s">
        <v>63</v>
      </c>
      <c r="AR506" s="1" t="s">
        <v>51</v>
      </c>
      <c r="AS506" s="1" t="s">
        <v>51</v>
      </c>
      <c r="AU506" s="1" t="s">
        <v>392</v>
      </c>
      <c r="AV506">
        <v>104</v>
      </c>
    </row>
    <row r="507" spans="1:48" ht="30" customHeight="1" x14ac:dyDescent="0.3">
      <c r="A507" s="11"/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Q507" s="1" t="s">
        <v>390</v>
      </c>
    </row>
    <row r="508" spans="1:48" ht="30" customHeight="1" x14ac:dyDescent="0.3">
      <c r="A508" s="11"/>
      <c r="B508" s="1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390</v>
      </c>
    </row>
    <row r="509" spans="1:48" ht="30" customHeight="1" x14ac:dyDescent="0.3">
      <c r="A509" s="11"/>
      <c r="B509" s="11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1"/>
      <c r="Q509" s="1" t="s">
        <v>390</v>
      </c>
    </row>
    <row r="510" spans="1:48" ht="30" customHeight="1" x14ac:dyDescent="0.3">
      <c r="A510" s="11"/>
      <c r="B510" s="11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 t="s">
        <v>390</v>
      </c>
    </row>
    <row r="511" spans="1:48" ht="30" customHeight="1" x14ac:dyDescent="0.3">
      <c r="A511" s="11"/>
      <c r="B511" s="11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1"/>
      <c r="Q511" s="1" t="s">
        <v>390</v>
      </c>
    </row>
    <row r="512" spans="1:48" ht="30" customHeight="1" x14ac:dyDescent="0.3">
      <c r="A512" s="11"/>
      <c r="B512" s="1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1"/>
      <c r="Q512" s="1" t="s">
        <v>390</v>
      </c>
    </row>
    <row r="513" spans="1:17" ht="30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 t="s">
        <v>390</v>
      </c>
    </row>
    <row r="514" spans="1:17" ht="30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 t="s">
        <v>390</v>
      </c>
    </row>
    <row r="515" spans="1:17" ht="30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 t="s">
        <v>390</v>
      </c>
    </row>
    <row r="516" spans="1:17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390</v>
      </c>
    </row>
    <row r="517" spans="1:17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390</v>
      </c>
    </row>
    <row r="518" spans="1:17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390</v>
      </c>
    </row>
    <row r="519" spans="1:17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390</v>
      </c>
    </row>
    <row r="520" spans="1:17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390</v>
      </c>
    </row>
    <row r="521" spans="1:17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390</v>
      </c>
    </row>
    <row r="522" spans="1:17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390</v>
      </c>
    </row>
    <row r="523" spans="1:17" ht="30" customHeight="1" x14ac:dyDescent="0.3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  <c r="Q523" s="1" t="s">
        <v>390</v>
      </c>
    </row>
    <row r="524" spans="1:17" ht="30" customHeight="1" x14ac:dyDescent="0.3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390</v>
      </c>
    </row>
    <row r="525" spans="1:17" ht="30" customHeight="1" x14ac:dyDescent="0.3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  <c r="Q525" s="1" t="s">
        <v>390</v>
      </c>
    </row>
    <row r="526" spans="1:17" ht="30" customHeight="1" x14ac:dyDescent="0.3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  <c r="Q526" s="1" t="s">
        <v>390</v>
      </c>
    </row>
    <row r="527" spans="1:17" ht="30" customHeight="1" x14ac:dyDescent="0.3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  <c r="Q527" s="1" t="s">
        <v>390</v>
      </c>
    </row>
    <row r="528" spans="1:17" ht="30" customHeight="1" x14ac:dyDescent="0.3">
      <c r="A528" s="13" t="s">
        <v>86</v>
      </c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  <c r="N528" t="s">
        <v>87</v>
      </c>
    </row>
    <row r="529" spans="1:48" ht="30" customHeight="1" x14ac:dyDescent="0.3">
      <c r="A529" s="13" t="s">
        <v>393</v>
      </c>
      <c r="B529" s="13" t="s">
        <v>337</v>
      </c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  <c r="Q529" s="1" t="s">
        <v>394</v>
      </c>
    </row>
    <row r="530" spans="1:48" ht="30" customHeight="1" x14ac:dyDescent="0.3">
      <c r="A530" s="13" t="s">
        <v>395</v>
      </c>
      <c r="B530" s="13" t="s">
        <v>396</v>
      </c>
      <c r="C530" s="13" t="s">
        <v>110</v>
      </c>
      <c r="D530" s="11">
        <v>2</v>
      </c>
      <c r="E530" s="12"/>
      <c r="F530" s="12"/>
      <c r="G530" s="12"/>
      <c r="H530" s="12"/>
      <c r="I530" s="12"/>
      <c r="J530" s="12"/>
      <c r="K530" s="12"/>
      <c r="L530" s="12"/>
      <c r="M530" s="13" t="s">
        <v>397</v>
      </c>
      <c r="N530" s="1" t="s">
        <v>398</v>
      </c>
      <c r="O530" s="1" t="s">
        <v>51</v>
      </c>
      <c r="P530" s="1" t="s">
        <v>51</v>
      </c>
      <c r="Q530" s="1" t="s">
        <v>394</v>
      </c>
      <c r="R530" s="1" t="s">
        <v>62</v>
      </c>
      <c r="S530" s="1" t="s">
        <v>63</v>
      </c>
      <c r="T530" s="1" t="s">
        <v>63</v>
      </c>
      <c r="AR530" s="1" t="s">
        <v>51</v>
      </c>
      <c r="AS530" s="1" t="s">
        <v>51</v>
      </c>
      <c r="AU530" s="1" t="s">
        <v>399</v>
      </c>
      <c r="AV530">
        <v>106</v>
      </c>
    </row>
    <row r="531" spans="1:48" ht="30" customHeight="1" x14ac:dyDescent="0.3">
      <c r="A531" s="13" t="s">
        <v>400</v>
      </c>
      <c r="B531" s="13" t="s">
        <v>51</v>
      </c>
      <c r="C531" s="13" t="s">
        <v>67</v>
      </c>
      <c r="D531" s="11">
        <v>9</v>
      </c>
      <c r="E531" s="12"/>
      <c r="F531" s="12"/>
      <c r="G531" s="12"/>
      <c r="H531" s="12"/>
      <c r="I531" s="12"/>
      <c r="J531" s="12"/>
      <c r="K531" s="12"/>
      <c r="L531" s="12"/>
      <c r="M531" s="13" t="s">
        <v>51</v>
      </c>
      <c r="N531" s="1" t="s">
        <v>401</v>
      </c>
      <c r="O531" s="1" t="s">
        <v>51</v>
      </c>
      <c r="P531" s="1" t="s">
        <v>51</v>
      </c>
      <c r="Q531" s="1" t="s">
        <v>394</v>
      </c>
      <c r="R531" s="1" t="s">
        <v>62</v>
      </c>
      <c r="S531" s="1" t="s">
        <v>63</v>
      </c>
      <c r="T531" s="1" t="s">
        <v>63</v>
      </c>
      <c r="AR531" s="1" t="s">
        <v>51</v>
      </c>
      <c r="AS531" s="1" t="s">
        <v>51</v>
      </c>
      <c r="AU531" s="1" t="s">
        <v>402</v>
      </c>
      <c r="AV531">
        <v>107</v>
      </c>
    </row>
    <row r="532" spans="1:48" ht="30" customHeight="1" x14ac:dyDescent="0.3">
      <c r="A532" s="13" t="s">
        <v>243</v>
      </c>
      <c r="B532" s="13" t="s">
        <v>244</v>
      </c>
      <c r="C532" s="13" t="s">
        <v>240</v>
      </c>
      <c r="D532" s="11">
        <v>0.192</v>
      </c>
      <c r="E532" s="12"/>
      <c r="F532" s="12"/>
      <c r="G532" s="12"/>
      <c r="H532" s="12"/>
      <c r="I532" s="12"/>
      <c r="J532" s="12"/>
      <c r="K532" s="12"/>
      <c r="L532" s="12"/>
      <c r="M532" s="13" t="s">
        <v>51</v>
      </c>
      <c r="N532" s="1" t="s">
        <v>245</v>
      </c>
      <c r="O532" s="1" t="s">
        <v>51</v>
      </c>
      <c r="P532" s="1" t="s">
        <v>51</v>
      </c>
      <c r="Q532" s="1" t="s">
        <v>394</v>
      </c>
      <c r="R532" s="1" t="s">
        <v>63</v>
      </c>
      <c r="S532" s="1" t="s">
        <v>63</v>
      </c>
      <c r="T532" s="1" t="s">
        <v>62</v>
      </c>
      <c r="AR532" s="1" t="s">
        <v>51</v>
      </c>
      <c r="AS532" s="1" t="s">
        <v>51</v>
      </c>
      <c r="AU532" s="1" t="s">
        <v>403</v>
      </c>
      <c r="AV532">
        <v>108</v>
      </c>
    </row>
    <row r="533" spans="1:48" ht="30" customHeight="1" x14ac:dyDescent="0.3">
      <c r="A533" s="11"/>
      <c r="B533" s="11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1"/>
      <c r="Q533" s="1" t="s">
        <v>394</v>
      </c>
    </row>
    <row r="534" spans="1:48" ht="30" customHeight="1" x14ac:dyDescent="0.3">
      <c r="A534" s="11"/>
      <c r="B534" s="11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1"/>
      <c r="Q534" s="1" t="s">
        <v>394</v>
      </c>
    </row>
    <row r="535" spans="1:48" ht="30" customHeight="1" x14ac:dyDescent="0.3">
      <c r="A535" s="11"/>
      <c r="B535" s="1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1"/>
      <c r="Q535" s="1" t="s">
        <v>394</v>
      </c>
    </row>
    <row r="536" spans="1:48" ht="30" customHeight="1" x14ac:dyDescent="0.3">
      <c r="A536" s="11"/>
      <c r="B536" s="1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1"/>
      <c r="Q536" s="1" t="s">
        <v>394</v>
      </c>
    </row>
    <row r="537" spans="1:48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394</v>
      </c>
    </row>
    <row r="538" spans="1:48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394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394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394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394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394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394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394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394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394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394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394</v>
      </c>
    </row>
    <row r="549" spans="1:48" ht="30" customHeight="1" x14ac:dyDescent="0.3">
      <c r="A549" s="11"/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1"/>
      <c r="Q549" s="1" t="s">
        <v>394</v>
      </c>
    </row>
    <row r="550" spans="1:48" ht="30" customHeight="1" x14ac:dyDescent="0.3">
      <c r="A550" s="11"/>
      <c r="B550" s="11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394</v>
      </c>
    </row>
    <row r="551" spans="1:48" ht="30" customHeight="1" x14ac:dyDescent="0.3">
      <c r="A551" s="11"/>
      <c r="B551" s="11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1"/>
      <c r="Q551" s="1" t="s">
        <v>394</v>
      </c>
    </row>
    <row r="552" spans="1:48" ht="30" customHeight="1" x14ac:dyDescent="0.3">
      <c r="A552" s="11"/>
      <c r="B552" s="11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1"/>
      <c r="Q552" s="1" t="s">
        <v>394</v>
      </c>
    </row>
    <row r="553" spans="1:48" ht="30" customHeight="1" x14ac:dyDescent="0.3">
      <c r="A553" s="13" t="s">
        <v>86</v>
      </c>
      <c r="B553" s="11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1"/>
      <c r="N553" t="s">
        <v>87</v>
      </c>
    </row>
    <row r="554" spans="1:48" ht="30" customHeight="1" x14ac:dyDescent="0.3">
      <c r="A554" s="13" t="s">
        <v>404</v>
      </c>
      <c r="B554" s="13" t="s">
        <v>337</v>
      </c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1"/>
      <c r="Q554" s="1" t="s">
        <v>405</v>
      </c>
    </row>
    <row r="555" spans="1:48" ht="30" customHeight="1" x14ac:dyDescent="0.3">
      <c r="A555" s="13" t="s">
        <v>249</v>
      </c>
      <c r="B555" s="13" t="s">
        <v>406</v>
      </c>
      <c r="C555" s="13" t="s">
        <v>251</v>
      </c>
      <c r="D555" s="11">
        <v>-53</v>
      </c>
      <c r="E555" s="12"/>
      <c r="F555" s="12"/>
      <c r="G555" s="12"/>
      <c r="H555" s="12"/>
      <c r="I555" s="12"/>
      <c r="J555" s="12"/>
      <c r="K555" s="12"/>
      <c r="L555" s="12"/>
      <c r="M555" s="13" t="s">
        <v>252</v>
      </c>
      <c r="N555" s="1" t="s">
        <v>407</v>
      </c>
      <c r="O555" s="1" t="s">
        <v>51</v>
      </c>
      <c r="P555" s="1" t="s">
        <v>51</v>
      </c>
      <c r="Q555" s="1" t="s">
        <v>405</v>
      </c>
      <c r="R555" s="1" t="s">
        <v>63</v>
      </c>
      <c r="S555" s="1" t="s">
        <v>63</v>
      </c>
      <c r="T555" s="1" t="s">
        <v>62</v>
      </c>
      <c r="AR555" s="1" t="s">
        <v>51</v>
      </c>
      <c r="AS555" s="1" t="s">
        <v>51</v>
      </c>
      <c r="AU555" s="1" t="s">
        <v>408</v>
      </c>
      <c r="AV555">
        <v>110</v>
      </c>
    </row>
    <row r="556" spans="1:48" ht="30" customHeight="1" x14ac:dyDescent="0.3">
      <c r="A556" s="11"/>
      <c r="B556" s="11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1"/>
      <c r="Q556" s="1" t="s">
        <v>405</v>
      </c>
    </row>
    <row r="557" spans="1:48" ht="30" customHeight="1" x14ac:dyDescent="0.3">
      <c r="A557" s="11"/>
      <c r="B557" s="11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1"/>
      <c r="Q557" s="1" t="s">
        <v>405</v>
      </c>
    </row>
    <row r="558" spans="1:48" ht="30" customHeight="1" x14ac:dyDescent="0.3">
      <c r="A558" s="11"/>
      <c r="B558" s="11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1"/>
      <c r="Q558" s="1" t="s">
        <v>405</v>
      </c>
    </row>
    <row r="559" spans="1:48" ht="30" customHeight="1" x14ac:dyDescent="0.3">
      <c r="A559" s="11"/>
      <c r="B559" s="11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1"/>
      <c r="Q559" s="1" t="s">
        <v>405</v>
      </c>
    </row>
    <row r="560" spans="1:48" ht="30" customHeight="1" x14ac:dyDescent="0.3">
      <c r="A560" s="11"/>
      <c r="B560" s="11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1"/>
      <c r="Q560" s="1" t="s">
        <v>405</v>
      </c>
    </row>
    <row r="561" spans="1:17" ht="30" customHeight="1" x14ac:dyDescent="0.3">
      <c r="A561" s="11"/>
      <c r="B561" s="11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1"/>
      <c r="Q561" s="1" t="s">
        <v>405</v>
      </c>
    </row>
    <row r="562" spans="1:17" ht="30" customHeight="1" x14ac:dyDescent="0.3">
      <c r="A562" s="11"/>
      <c r="B562" s="11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1"/>
      <c r="Q562" s="1" t="s">
        <v>405</v>
      </c>
    </row>
    <row r="563" spans="1:17" ht="30" customHeight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405</v>
      </c>
    </row>
    <row r="564" spans="1:17" ht="30" customHeight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405</v>
      </c>
    </row>
    <row r="565" spans="1:17" ht="30" customHeight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405</v>
      </c>
    </row>
    <row r="566" spans="1:17" ht="30" customHeight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405</v>
      </c>
    </row>
    <row r="567" spans="1:17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405</v>
      </c>
    </row>
    <row r="568" spans="1:17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405</v>
      </c>
    </row>
    <row r="569" spans="1:17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405</v>
      </c>
    </row>
    <row r="570" spans="1:17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405</v>
      </c>
    </row>
    <row r="571" spans="1:17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405</v>
      </c>
    </row>
    <row r="572" spans="1:17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405</v>
      </c>
    </row>
    <row r="573" spans="1:17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405</v>
      </c>
    </row>
    <row r="574" spans="1:17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405</v>
      </c>
    </row>
    <row r="575" spans="1:17" ht="30" customHeight="1" x14ac:dyDescent="0.3">
      <c r="A575" s="11"/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1"/>
      <c r="Q575" s="1" t="s">
        <v>405</v>
      </c>
    </row>
    <row r="576" spans="1:17" ht="30" customHeight="1" x14ac:dyDescent="0.3">
      <c r="A576" s="11"/>
      <c r="B576" s="11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405</v>
      </c>
    </row>
    <row r="577" spans="1:48" ht="30" customHeight="1" x14ac:dyDescent="0.3">
      <c r="A577" s="11"/>
      <c r="B577" s="11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1"/>
      <c r="Q577" s="1" t="s">
        <v>405</v>
      </c>
    </row>
    <row r="578" spans="1:48" ht="30" customHeight="1" x14ac:dyDescent="0.3">
      <c r="A578" s="13" t="s">
        <v>86</v>
      </c>
      <c r="B578" s="11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1"/>
      <c r="N578" t="s">
        <v>87</v>
      </c>
    </row>
    <row r="579" spans="1:48" ht="30" customHeight="1" x14ac:dyDescent="0.3">
      <c r="A579" s="13" t="s">
        <v>409</v>
      </c>
      <c r="B579" s="13" t="s">
        <v>337</v>
      </c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1"/>
      <c r="Q579" s="1" t="s">
        <v>410</v>
      </c>
    </row>
    <row r="580" spans="1:48" ht="30" customHeight="1" x14ac:dyDescent="0.3">
      <c r="A580" s="13" t="s">
        <v>262</v>
      </c>
      <c r="B580" s="13" t="s">
        <v>263</v>
      </c>
      <c r="C580" s="13" t="s">
        <v>264</v>
      </c>
      <c r="D580" s="11">
        <v>1</v>
      </c>
      <c r="E580" s="12"/>
      <c r="F580" s="12"/>
      <c r="G580" s="12"/>
      <c r="H580" s="12"/>
      <c r="I580" s="12"/>
      <c r="J580" s="12"/>
      <c r="K580" s="12"/>
      <c r="L580" s="12"/>
      <c r="M580" s="13" t="s">
        <v>51</v>
      </c>
      <c r="N580" s="1" t="s">
        <v>265</v>
      </c>
      <c r="O580" s="1" t="s">
        <v>51</v>
      </c>
      <c r="P580" s="1" t="s">
        <v>51</v>
      </c>
      <c r="Q580" s="1" t="s">
        <v>410</v>
      </c>
      <c r="R580" s="1" t="s">
        <v>63</v>
      </c>
      <c r="S580" s="1" t="s">
        <v>63</v>
      </c>
      <c r="T580" s="1" t="s">
        <v>62</v>
      </c>
      <c r="AR580" s="1" t="s">
        <v>51</v>
      </c>
      <c r="AS580" s="1" t="s">
        <v>51</v>
      </c>
      <c r="AU580" s="1" t="s">
        <v>411</v>
      </c>
      <c r="AV580">
        <v>216</v>
      </c>
    </row>
    <row r="581" spans="1:48" ht="30" customHeight="1" x14ac:dyDescent="0.3">
      <c r="A581" s="13" t="s">
        <v>267</v>
      </c>
      <c r="B581" s="13" t="s">
        <v>268</v>
      </c>
      <c r="C581" s="13" t="s">
        <v>264</v>
      </c>
      <c r="D581" s="11">
        <v>1</v>
      </c>
      <c r="E581" s="12"/>
      <c r="F581" s="12"/>
      <c r="G581" s="12"/>
      <c r="H581" s="12"/>
      <c r="I581" s="12"/>
      <c r="J581" s="12"/>
      <c r="K581" s="12"/>
      <c r="L581" s="12"/>
      <c r="M581" s="13" t="s">
        <v>51</v>
      </c>
      <c r="N581" s="1" t="s">
        <v>269</v>
      </c>
      <c r="O581" s="1" t="s">
        <v>51</v>
      </c>
      <c r="P581" s="1" t="s">
        <v>51</v>
      </c>
      <c r="Q581" s="1" t="s">
        <v>410</v>
      </c>
      <c r="R581" s="1" t="s">
        <v>63</v>
      </c>
      <c r="S581" s="1" t="s">
        <v>62</v>
      </c>
      <c r="T581" s="1" t="s">
        <v>63</v>
      </c>
      <c r="AR581" s="1" t="s">
        <v>51</v>
      </c>
      <c r="AS581" s="1" t="s">
        <v>51</v>
      </c>
      <c r="AU581" s="1" t="s">
        <v>412</v>
      </c>
      <c r="AV581">
        <v>217</v>
      </c>
    </row>
    <row r="582" spans="1:48" ht="30" customHeight="1" x14ac:dyDescent="0.3">
      <c r="A582" s="11"/>
      <c r="B582" s="11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1"/>
      <c r="Q582" s="1" t="s">
        <v>410</v>
      </c>
    </row>
    <row r="583" spans="1:48" ht="30" customHeight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  <c r="Q583" s="1" t="s">
        <v>410</v>
      </c>
    </row>
    <row r="584" spans="1:48" ht="30" customHeight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  <c r="Q584" s="1" t="s">
        <v>410</v>
      </c>
    </row>
    <row r="585" spans="1:48" ht="30" customHeight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  <c r="Q585" s="1" t="s">
        <v>410</v>
      </c>
    </row>
    <row r="586" spans="1:48" ht="30" customHeight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  <c r="Q586" s="1" t="s">
        <v>410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410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410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410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410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410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410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410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410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410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410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410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410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410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410</v>
      </c>
    </row>
    <row r="601" spans="1:48" ht="30" customHeight="1" x14ac:dyDescent="0.3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  <c r="Q601" s="1" t="s">
        <v>410</v>
      </c>
    </row>
    <row r="602" spans="1:48" ht="30" customHeight="1" x14ac:dyDescent="0.3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410</v>
      </c>
    </row>
    <row r="603" spans="1:48" ht="30" customHeight="1" x14ac:dyDescent="0.3">
      <c r="A603" s="13" t="s">
        <v>86</v>
      </c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  <c r="N603" t="s">
        <v>87</v>
      </c>
    </row>
    <row r="604" spans="1:48" ht="30" customHeight="1" x14ac:dyDescent="0.3">
      <c r="A604" s="13" t="s">
        <v>413</v>
      </c>
      <c r="B604" s="13" t="s">
        <v>337</v>
      </c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  <c r="Q604" s="1" t="s">
        <v>414</v>
      </c>
    </row>
    <row r="605" spans="1:48" ht="30" customHeight="1" x14ac:dyDescent="0.3">
      <c r="A605" s="13" t="s">
        <v>278</v>
      </c>
      <c r="B605" s="13" t="s">
        <v>279</v>
      </c>
      <c r="C605" s="13" t="s">
        <v>240</v>
      </c>
      <c r="D605" s="11">
        <v>0.192</v>
      </c>
      <c r="E605" s="12"/>
      <c r="F605" s="12"/>
      <c r="G605" s="12"/>
      <c r="H605" s="12"/>
      <c r="I605" s="12"/>
      <c r="J605" s="12"/>
      <c r="K605" s="12"/>
      <c r="L605" s="12"/>
      <c r="M605" s="13" t="s">
        <v>51</v>
      </c>
      <c r="N605" s="1" t="s">
        <v>280</v>
      </c>
      <c r="O605" s="1" t="s">
        <v>51</v>
      </c>
      <c r="P605" s="1" t="s">
        <v>51</v>
      </c>
      <c r="Q605" s="1" t="s">
        <v>414</v>
      </c>
      <c r="R605" s="1" t="s">
        <v>63</v>
      </c>
      <c r="S605" s="1" t="s">
        <v>63</v>
      </c>
      <c r="T605" s="1" t="s">
        <v>62</v>
      </c>
      <c r="AR605" s="1" t="s">
        <v>51</v>
      </c>
      <c r="AS605" s="1" t="s">
        <v>51</v>
      </c>
      <c r="AU605" s="1" t="s">
        <v>415</v>
      </c>
      <c r="AV605">
        <v>115</v>
      </c>
    </row>
    <row r="606" spans="1:48" ht="30" customHeight="1" x14ac:dyDescent="0.3">
      <c r="A606" s="13" t="s">
        <v>289</v>
      </c>
      <c r="B606" s="13" t="s">
        <v>290</v>
      </c>
      <c r="C606" s="13" t="s">
        <v>240</v>
      </c>
      <c r="D606" s="11">
        <v>0.192</v>
      </c>
      <c r="E606" s="12"/>
      <c r="F606" s="12"/>
      <c r="G606" s="12"/>
      <c r="H606" s="12"/>
      <c r="I606" s="12"/>
      <c r="J606" s="12"/>
      <c r="K606" s="12"/>
      <c r="L606" s="12"/>
      <c r="M606" s="13" t="s">
        <v>51</v>
      </c>
      <c r="N606" s="1" t="s">
        <v>291</v>
      </c>
      <c r="O606" s="1" t="s">
        <v>51</v>
      </c>
      <c r="P606" s="1" t="s">
        <v>51</v>
      </c>
      <c r="Q606" s="1" t="s">
        <v>414</v>
      </c>
      <c r="R606" s="1" t="s">
        <v>63</v>
      </c>
      <c r="S606" s="1" t="s">
        <v>63</v>
      </c>
      <c r="T606" s="1" t="s">
        <v>62</v>
      </c>
      <c r="AR606" s="1" t="s">
        <v>51</v>
      </c>
      <c r="AS606" s="1" t="s">
        <v>51</v>
      </c>
      <c r="AU606" s="1" t="s">
        <v>416</v>
      </c>
      <c r="AV606">
        <v>116</v>
      </c>
    </row>
    <row r="607" spans="1:48" ht="30" customHeight="1" x14ac:dyDescent="0.3">
      <c r="A607" s="11"/>
      <c r="B607" s="11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1"/>
      <c r="Q607" s="1" t="s">
        <v>414</v>
      </c>
    </row>
    <row r="608" spans="1:48" ht="30" customHeight="1" x14ac:dyDescent="0.3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  <c r="Q608" s="1" t="s">
        <v>414</v>
      </c>
    </row>
    <row r="609" spans="1:17" ht="30" customHeight="1" x14ac:dyDescent="0.3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  <c r="Q609" s="1" t="s">
        <v>414</v>
      </c>
    </row>
    <row r="610" spans="1:17" ht="30" customHeight="1" x14ac:dyDescent="0.3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  <c r="Q610" s="1" t="s">
        <v>414</v>
      </c>
    </row>
    <row r="611" spans="1:17" ht="30" customHeight="1" x14ac:dyDescent="0.3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  <c r="Q611" s="1" t="s">
        <v>414</v>
      </c>
    </row>
    <row r="612" spans="1:17" ht="30" customHeight="1" x14ac:dyDescent="0.3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  <c r="Q612" s="1" t="s">
        <v>414</v>
      </c>
    </row>
    <row r="613" spans="1:17" ht="30" customHeight="1" x14ac:dyDescent="0.3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  <c r="Q613" s="1" t="s">
        <v>414</v>
      </c>
    </row>
    <row r="614" spans="1:17" ht="30" customHeight="1" x14ac:dyDescent="0.3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  <c r="Q614" s="1" t="s">
        <v>414</v>
      </c>
    </row>
    <row r="615" spans="1:17" ht="30" customHeight="1" x14ac:dyDescent="0.3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  <c r="Q615" s="1" t="s">
        <v>414</v>
      </c>
    </row>
    <row r="616" spans="1:17" ht="30" customHeight="1" x14ac:dyDescent="0.3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  <c r="Q616" s="1" t="s">
        <v>414</v>
      </c>
    </row>
    <row r="617" spans="1:17" ht="30" customHeight="1" x14ac:dyDescent="0.3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  <c r="Q617" s="1" t="s">
        <v>414</v>
      </c>
    </row>
    <row r="618" spans="1:17" ht="30" customHeight="1" x14ac:dyDescent="0.3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  <c r="Q618" s="1" t="s">
        <v>414</v>
      </c>
    </row>
    <row r="619" spans="1:17" ht="30" customHeight="1" x14ac:dyDescent="0.3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  <c r="Q619" s="1" t="s">
        <v>414</v>
      </c>
    </row>
    <row r="620" spans="1:17" ht="30" customHeight="1" x14ac:dyDescent="0.3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  <c r="Q620" s="1" t="s">
        <v>414</v>
      </c>
    </row>
    <row r="621" spans="1:17" ht="30" customHeight="1" x14ac:dyDescent="0.3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  <c r="Q621" s="1" t="s">
        <v>414</v>
      </c>
    </row>
    <row r="622" spans="1:17" ht="30" customHeight="1" x14ac:dyDescent="0.3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  <c r="Q622" s="1" t="s">
        <v>414</v>
      </c>
    </row>
    <row r="623" spans="1:17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414</v>
      </c>
    </row>
    <row r="624" spans="1:17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 t="s">
        <v>414</v>
      </c>
    </row>
    <row r="625" spans="1:48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414</v>
      </c>
    </row>
    <row r="626" spans="1:48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 t="s">
        <v>414</v>
      </c>
    </row>
    <row r="627" spans="1:48" ht="30" customHeight="1" x14ac:dyDescent="0.3">
      <c r="A627" s="11"/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  <c r="Q627" s="1" t="s">
        <v>414</v>
      </c>
    </row>
    <row r="628" spans="1:48" ht="30" customHeight="1" x14ac:dyDescent="0.3">
      <c r="A628" s="13" t="s">
        <v>86</v>
      </c>
      <c r="B628" s="11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N628" t="s">
        <v>87</v>
      </c>
    </row>
    <row r="629" spans="1:48" ht="30" customHeight="1" x14ac:dyDescent="0.3">
      <c r="A629" s="13" t="s">
        <v>419</v>
      </c>
      <c r="B629" s="13" t="s">
        <v>421</v>
      </c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1"/>
      <c r="Q629" s="1" t="s">
        <v>420</v>
      </c>
    </row>
    <row r="630" spans="1:48" ht="30" customHeight="1" x14ac:dyDescent="0.3">
      <c r="A630" s="13" t="s">
        <v>65</v>
      </c>
      <c r="B630" s="13" t="s">
        <v>66</v>
      </c>
      <c r="C630" s="13" t="s">
        <v>67</v>
      </c>
      <c r="D630" s="11">
        <v>98</v>
      </c>
      <c r="E630" s="12"/>
      <c r="F630" s="12"/>
      <c r="G630" s="12"/>
      <c r="H630" s="12"/>
      <c r="I630" s="12"/>
      <c r="J630" s="12"/>
      <c r="K630" s="12"/>
      <c r="L630" s="12"/>
      <c r="M630" s="13" t="s">
        <v>51</v>
      </c>
      <c r="N630" s="1" t="s">
        <v>68</v>
      </c>
      <c r="O630" s="1" t="s">
        <v>51</v>
      </c>
      <c r="P630" s="1" t="s">
        <v>51</v>
      </c>
      <c r="Q630" s="1" t="s">
        <v>420</v>
      </c>
      <c r="R630" s="1" t="s">
        <v>62</v>
      </c>
      <c r="S630" s="1" t="s">
        <v>63</v>
      </c>
      <c r="T630" s="1" t="s">
        <v>63</v>
      </c>
      <c r="AR630" s="1" t="s">
        <v>51</v>
      </c>
      <c r="AS630" s="1" t="s">
        <v>51</v>
      </c>
      <c r="AU630" s="1" t="s">
        <v>422</v>
      </c>
      <c r="AV630">
        <v>119</v>
      </c>
    </row>
    <row r="631" spans="1:48" ht="30" customHeight="1" x14ac:dyDescent="0.3">
      <c r="A631" s="13" t="s">
        <v>70</v>
      </c>
      <c r="B631" s="13" t="s">
        <v>71</v>
      </c>
      <c r="C631" s="13" t="s">
        <v>67</v>
      </c>
      <c r="D631" s="11">
        <v>95</v>
      </c>
      <c r="E631" s="12"/>
      <c r="F631" s="12"/>
      <c r="G631" s="12"/>
      <c r="H631" s="12"/>
      <c r="I631" s="12"/>
      <c r="J631" s="12"/>
      <c r="K631" s="12"/>
      <c r="L631" s="12"/>
      <c r="M631" s="13" t="s">
        <v>51</v>
      </c>
      <c r="N631" s="1" t="s">
        <v>72</v>
      </c>
      <c r="O631" s="1" t="s">
        <v>51</v>
      </c>
      <c r="P631" s="1" t="s">
        <v>51</v>
      </c>
      <c r="Q631" s="1" t="s">
        <v>420</v>
      </c>
      <c r="R631" s="1" t="s">
        <v>62</v>
      </c>
      <c r="S631" s="1" t="s">
        <v>63</v>
      </c>
      <c r="T631" s="1" t="s">
        <v>63</v>
      </c>
      <c r="AR631" s="1" t="s">
        <v>51</v>
      </c>
      <c r="AS631" s="1" t="s">
        <v>51</v>
      </c>
      <c r="AU631" s="1" t="s">
        <v>423</v>
      </c>
      <c r="AV631">
        <v>120</v>
      </c>
    </row>
    <row r="632" spans="1:48" ht="30" customHeight="1" x14ac:dyDescent="0.3">
      <c r="A632" s="13" t="s">
        <v>74</v>
      </c>
      <c r="B632" s="13" t="s">
        <v>75</v>
      </c>
      <c r="C632" s="13" t="s">
        <v>67</v>
      </c>
      <c r="D632" s="11">
        <v>300</v>
      </c>
      <c r="E632" s="12"/>
      <c r="F632" s="12"/>
      <c r="G632" s="12"/>
      <c r="H632" s="12"/>
      <c r="I632" s="12"/>
      <c r="J632" s="12"/>
      <c r="K632" s="12"/>
      <c r="L632" s="12"/>
      <c r="M632" s="13" t="s">
        <v>51</v>
      </c>
      <c r="N632" s="1" t="s">
        <v>76</v>
      </c>
      <c r="O632" s="1" t="s">
        <v>51</v>
      </c>
      <c r="P632" s="1" t="s">
        <v>51</v>
      </c>
      <c r="Q632" s="1" t="s">
        <v>420</v>
      </c>
      <c r="R632" s="1" t="s">
        <v>62</v>
      </c>
      <c r="S632" s="1" t="s">
        <v>63</v>
      </c>
      <c r="T632" s="1" t="s">
        <v>63</v>
      </c>
      <c r="AR632" s="1" t="s">
        <v>51</v>
      </c>
      <c r="AS632" s="1" t="s">
        <v>51</v>
      </c>
      <c r="AU632" s="1" t="s">
        <v>424</v>
      </c>
      <c r="AV632">
        <v>121</v>
      </c>
    </row>
    <row r="633" spans="1:48" ht="30" customHeight="1" x14ac:dyDescent="0.3">
      <c r="A633" s="13" t="s">
        <v>78</v>
      </c>
      <c r="B633" s="13" t="s">
        <v>79</v>
      </c>
      <c r="C633" s="13" t="s">
        <v>67</v>
      </c>
      <c r="D633" s="11">
        <v>156</v>
      </c>
      <c r="E633" s="12"/>
      <c r="F633" s="12"/>
      <c r="G633" s="12"/>
      <c r="H633" s="12"/>
      <c r="I633" s="12"/>
      <c r="J633" s="12"/>
      <c r="K633" s="12"/>
      <c r="L633" s="12"/>
      <c r="M633" s="13" t="s">
        <v>51</v>
      </c>
      <c r="N633" s="1" t="s">
        <v>80</v>
      </c>
      <c r="O633" s="1" t="s">
        <v>51</v>
      </c>
      <c r="P633" s="1" t="s">
        <v>51</v>
      </c>
      <c r="Q633" s="1" t="s">
        <v>420</v>
      </c>
      <c r="R633" s="1" t="s">
        <v>62</v>
      </c>
      <c r="S633" s="1" t="s">
        <v>63</v>
      </c>
      <c r="T633" s="1" t="s">
        <v>63</v>
      </c>
      <c r="AR633" s="1" t="s">
        <v>51</v>
      </c>
      <c r="AS633" s="1" t="s">
        <v>51</v>
      </c>
      <c r="AU633" s="1" t="s">
        <v>425</v>
      </c>
      <c r="AV633">
        <v>122</v>
      </c>
    </row>
    <row r="634" spans="1:48" ht="30" customHeight="1" x14ac:dyDescent="0.3">
      <c r="A634" s="13" t="s">
        <v>82</v>
      </c>
      <c r="B634" s="13" t="s">
        <v>83</v>
      </c>
      <c r="C634" s="13" t="s">
        <v>67</v>
      </c>
      <c r="D634" s="11">
        <v>103</v>
      </c>
      <c r="E634" s="12"/>
      <c r="F634" s="12"/>
      <c r="G634" s="12"/>
      <c r="H634" s="12"/>
      <c r="I634" s="12"/>
      <c r="J634" s="12"/>
      <c r="K634" s="12"/>
      <c r="L634" s="12"/>
      <c r="M634" s="13" t="s">
        <v>51</v>
      </c>
      <c r="N634" s="1" t="s">
        <v>84</v>
      </c>
      <c r="O634" s="1" t="s">
        <v>51</v>
      </c>
      <c r="P634" s="1" t="s">
        <v>51</v>
      </c>
      <c r="Q634" s="1" t="s">
        <v>420</v>
      </c>
      <c r="R634" s="1" t="s">
        <v>62</v>
      </c>
      <c r="S634" s="1" t="s">
        <v>63</v>
      </c>
      <c r="T634" s="1" t="s">
        <v>63</v>
      </c>
      <c r="AR634" s="1" t="s">
        <v>51</v>
      </c>
      <c r="AS634" s="1" t="s">
        <v>51</v>
      </c>
      <c r="AU634" s="1" t="s">
        <v>426</v>
      </c>
      <c r="AV634">
        <v>123</v>
      </c>
    </row>
    <row r="635" spans="1:48" ht="30" customHeight="1" x14ac:dyDescent="0.3">
      <c r="A635" s="11"/>
      <c r="B635" s="11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1"/>
      <c r="Q635" s="1" t="s">
        <v>420</v>
      </c>
    </row>
    <row r="636" spans="1:48" ht="30" customHeight="1" x14ac:dyDescent="0.3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  <c r="Q636" s="1" t="s">
        <v>420</v>
      </c>
    </row>
    <row r="637" spans="1:48" ht="30" customHeight="1" x14ac:dyDescent="0.3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  <c r="Q637" s="1" t="s">
        <v>420</v>
      </c>
    </row>
    <row r="638" spans="1:48" ht="30" customHeight="1" x14ac:dyDescent="0.3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  <c r="Q638" s="1" t="s">
        <v>420</v>
      </c>
    </row>
    <row r="639" spans="1:48" ht="30" customHeight="1" x14ac:dyDescent="0.3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  <c r="Q639" s="1" t="s">
        <v>420</v>
      </c>
    </row>
    <row r="640" spans="1:48" ht="30" customHeight="1" x14ac:dyDescent="0.3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  <c r="Q640" s="1" t="s">
        <v>420</v>
      </c>
    </row>
    <row r="641" spans="1:48" ht="30" customHeight="1" x14ac:dyDescent="0.3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  <c r="Q641" s="1" t="s">
        <v>420</v>
      </c>
    </row>
    <row r="642" spans="1:48" ht="30" customHeight="1" x14ac:dyDescent="0.3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  <c r="Q642" s="1" t="s">
        <v>420</v>
      </c>
    </row>
    <row r="643" spans="1:48" ht="30" customHeight="1" x14ac:dyDescent="0.3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  <c r="Q643" s="1" t="s">
        <v>420</v>
      </c>
    </row>
    <row r="644" spans="1:48" ht="30" customHeight="1" x14ac:dyDescent="0.3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  <c r="Q644" s="1" t="s">
        <v>420</v>
      </c>
    </row>
    <row r="645" spans="1:48" ht="30" customHeight="1" x14ac:dyDescent="0.3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  <c r="Q645" s="1" t="s">
        <v>420</v>
      </c>
    </row>
    <row r="646" spans="1:48" ht="30" customHeight="1" x14ac:dyDescent="0.3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  <c r="Q646" s="1" t="s">
        <v>420</v>
      </c>
    </row>
    <row r="647" spans="1:48" ht="30" customHeight="1" x14ac:dyDescent="0.3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  <c r="Q647" s="1" t="s">
        <v>420</v>
      </c>
    </row>
    <row r="648" spans="1:48" ht="30" customHeight="1" x14ac:dyDescent="0.3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  <c r="Q648" s="1" t="s">
        <v>420</v>
      </c>
    </row>
    <row r="649" spans="1:48" ht="30" customHeight="1" x14ac:dyDescent="0.3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  <c r="Q649" s="1" t="s">
        <v>420</v>
      </c>
    </row>
    <row r="650" spans="1:48" ht="30" customHeight="1" x14ac:dyDescent="0.3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  <c r="Q650" s="1" t="s">
        <v>420</v>
      </c>
    </row>
    <row r="651" spans="1:48" ht="30" customHeight="1" x14ac:dyDescent="0.3">
      <c r="A651" s="11"/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Q651" s="1" t="s">
        <v>420</v>
      </c>
    </row>
    <row r="652" spans="1:48" ht="30" customHeight="1" x14ac:dyDescent="0.3">
      <c r="A652" s="11"/>
      <c r="B652" s="11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420</v>
      </c>
    </row>
    <row r="653" spans="1:48" ht="30" customHeight="1" x14ac:dyDescent="0.3">
      <c r="A653" s="13" t="s">
        <v>86</v>
      </c>
      <c r="B653" s="11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1"/>
      <c r="N653" t="s">
        <v>87</v>
      </c>
    </row>
    <row r="654" spans="1:48" ht="30" customHeight="1" x14ac:dyDescent="0.3">
      <c r="A654" s="13" t="s">
        <v>427</v>
      </c>
      <c r="B654" s="13" t="s">
        <v>421</v>
      </c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1"/>
      <c r="Q654" s="1" t="s">
        <v>428</v>
      </c>
    </row>
    <row r="655" spans="1:48" ht="30" customHeight="1" x14ac:dyDescent="0.3">
      <c r="A655" s="13" t="s">
        <v>429</v>
      </c>
      <c r="B655" s="13" t="s">
        <v>430</v>
      </c>
      <c r="C655" s="13" t="s">
        <v>67</v>
      </c>
      <c r="D655" s="11">
        <v>103</v>
      </c>
      <c r="E655" s="12"/>
      <c r="F655" s="12"/>
      <c r="G655" s="12"/>
      <c r="H655" s="12"/>
      <c r="I655" s="12"/>
      <c r="J655" s="12"/>
      <c r="K655" s="12"/>
      <c r="L655" s="12"/>
      <c r="M655" s="13" t="s">
        <v>51</v>
      </c>
      <c r="N655" s="1" t="s">
        <v>431</v>
      </c>
      <c r="O655" s="1" t="s">
        <v>51</v>
      </c>
      <c r="P655" s="1" t="s">
        <v>51</v>
      </c>
      <c r="Q655" s="1" t="s">
        <v>428</v>
      </c>
      <c r="R655" s="1" t="s">
        <v>63</v>
      </c>
      <c r="S655" s="1" t="s">
        <v>63</v>
      </c>
      <c r="T655" s="1" t="s">
        <v>62</v>
      </c>
      <c r="AR655" s="1" t="s">
        <v>51</v>
      </c>
      <c r="AS655" s="1" t="s">
        <v>51</v>
      </c>
      <c r="AU655" s="1" t="s">
        <v>432</v>
      </c>
      <c r="AV655">
        <v>125</v>
      </c>
    </row>
    <row r="656" spans="1:48" ht="30" customHeight="1" x14ac:dyDescent="0.3">
      <c r="A656" s="13" t="s">
        <v>433</v>
      </c>
      <c r="B656" s="13" t="s">
        <v>434</v>
      </c>
      <c r="C656" s="13" t="s">
        <v>67</v>
      </c>
      <c r="D656" s="11">
        <v>3</v>
      </c>
      <c r="E656" s="12"/>
      <c r="F656" s="12"/>
      <c r="G656" s="12"/>
      <c r="H656" s="12"/>
      <c r="I656" s="12"/>
      <c r="J656" s="12"/>
      <c r="K656" s="12"/>
      <c r="L656" s="12"/>
      <c r="M656" s="13" t="s">
        <v>51</v>
      </c>
      <c r="N656" s="1" t="s">
        <v>435</v>
      </c>
      <c r="O656" s="1" t="s">
        <v>51</v>
      </c>
      <c r="P656" s="1" t="s">
        <v>51</v>
      </c>
      <c r="Q656" s="1" t="s">
        <v>428</v>
      </c>
      <c r="R656" s="1" t="s">
        <v>63</v>
      </c>
      <c r="S656" s="1" t="s">
        <v>63</v>
      </c>
      <c r="T656" s="1" t="s">
        <v>62</v>
      </c>
      <c r="AR656" s="1" t="s">
        <v>51</v>
      </c>
      <c r="AS656" s="1" t="s">
        <v>51</v>
      </c>
      <c r="AU656" s="1" t="s">
        <v>436</v>
      </c>
      <c r="AV656">
        <v>126</v>
      </c>
    </row>
    <row r="657" spans="1:48" ht="30" customHeight="1" x14ac:dyDescent="0.3">
      <c r="A657" s="13" t="s">
        <v>437</v>
      </c>
      <c r="B657" s="13" t="s">
        <v>438</v>
      </c>
      <c r="C657" s="13" t="s">
        <v>67</v>
      </c>
      <c r="D657" s="11">
        <v>3</v>
      </c>
      <c r="E657" s="12"/>
      <c r="F657" s="12"/>
      <c r="G657" s="12"/>
      <c r="H657" s="12"/>
      <c r="I657" s="12"/>
      <c r="J657" s="12"/>
      <c r="K657" s="12"/>
      <c r="L657" s="12"/>
      <c r="M657" s="13" t="s">
        <v>51</v>
      </c>
      <c r="N657" s="1" t="s">
        <v>439</v>
      </c>
      <c r="O657" s="1" t="s">
        <v>51</v>
      </c>
      <c r="P657" s="1" t="s">
        <v>51</v>
      </c>
      <c r="Q657" s="1" t="s">
        <v>428</v>
      </c>
      <c r="R657" s="1" t="s">
        <v>62</v>
      </c>
      <c r="S657" s="1" t="s">
        <v>63</v>
      </c>
      <c r="T657" s="1" t="s">
        <v>63</v>
      </c>
      <c r="AR657" s="1" t="s">
        <v>51</v>
      </c>
      <c r="AS657" s="1" t="s">
        <v>51</v>
      </c>
      <c r="AU657" s="1" t="s">
        <v>440</v>
      </c>
      <c r="AV657">
        <v>127</v>
      </c>
    </row>
    <row r="658" spans="1:48" ht="30" customHeight="1" x14ac:dyDescent="0.3">
      <c r="A658" s="13" t="s">
        <v>441</v>
      </c>
      <c r="B658" s="13" t="s">
        <v>442</v>
      </c>
      <c r="C658" s="13" t="s">
        <v>67</v>
      </c>
      <c r="D658" s="11">
        <v>100</v>
      </c>
      <c r="E658" s="12"/>
      <c r="F658" s="12"/>
      <c r="G658" s="12"/>
      <c r="H658" s="12"/>
      <c r="I658" s="12"/>
      <c r="J658" s="12"/>
      <c r="K658" s="12"/>
      <c r="L658" s="12"/>
      <c r="M658" s="13" t="s">
        <v>51</v>
      </c>
      <c r="N658" s="1" t="s">
        <v>443</v>
      </c>
      <c r="O658" s="1" t="s">
        <v>51</v>
      </c>
      <c r="P658" s="1" t="s">
        <v>51</v>
      </c>
      <c r="Q658" s="1" t="s">
        <v>428</v>
      </c>
      <c r="R658" s="1" t="s">
        <v>62</v>
      </c>
      <c r="S658" s="1" t="s">
        <v>63</v>
      </c>
      <c r="T658" s="1" t="s">
        <v>63</v>
      </c>
      <c r="AR658" s="1" t="s">
        <v>51</v>
      </c>
      <c r="AS658" s="1" t="s">
        <v>51</v>
      </c>
      <c r="AU658" s="1" t="s">
        <v>444</v>
      </c>
      <c r="AV658">
        <v>128</v>
      </c>
    </row>
    <row r="659" spans="1:48" ht="30" customHeight="1" x14ac:dyDescent="0.3">
      <c r="A659" s="11"/>
      <c r="B659" s="1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1"/>
      <c r="Q659" s="1" t="s">
        <v>428</v>
      </c>
    </row>
    <row r="660" spans="1:48" ht="30" customHeight="1" x14ac:dyDescent="0.3">
      <c r="A660" s="11"/>
      <c r="B660" s="1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1"/>
      <c r="Q660" s="1" t="s">
        <v>428</v>
      </c>
    </row>
    <row r="661" spans="1:48" ht="30" customHeight="1" x14ac:dyDescent="0.3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  <c r="Q661" s="1" t="s">
        <v>428</v>
      </c>
    </row>
    <row r="662" spans="1:48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428</v>
      </c>
    </row>
    <row r="663" spans="1:48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428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428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428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428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428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428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428</v>
      </c>
    </row>
    <row r="670" spans="1:48" ht="30" customHeight="1" x14ac:dyDescent="0.3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  <c r="Q670" s="1" t="s">
        <v>428</v>
      </c>
    </row>
    <row r="671" spans="1:48" ht="30" customHeight="1" x14ac:dyDescent="0.3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428</v>
      </c>
    </row>
    <row r="672" spans="1:48" ht="30" customHeight="1" x14ac:dyDescent="0.3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  <c r="Q672" s="1" t="s">
        <v>428</v>
      </c>
    </row>
    <row r="673" spans="1:48" ht="30" customHeight="1" x14ac:dyDescent="0.3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  <c r="Q673" s="1" t="s">
        <v>428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428</v>
      </c>
    </row>
    <row r="675" spans="1:48" ht="30" customHeight="1" x14ac:dyDescent="0.3">
      <c r="A675" s="11"/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Q675" s="1" t="s">
        <v>428</v>
      </c>
    </row>
    <row r="676" spans="1:48" ht="30" customHeight="1" x14ac:dyDescent="0.3">
      <c r="A676" s="11"/>
      <c r="B676" s="1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428</v>
      </c>
    </row>
    <row r="677" spans="1:48" ht="30" customHeight="1" x14ac:dyDescent="0.3">
      <c r="A677" s="11"/>
      <c r="B677" s="11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1"/>
      <c r="Q677" s="1" t="s">
        <v>428</v>
      </c>
    </row>
    <row r="678" spans="1:48" ht="30" customHeight="1" x14ac:dyDescent="0.3">
      <c r="A678" s="13" t="s">
        <v>86</v>
      </c>
      <c r="B678" s="11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1"/>
      <c r="N678" t="s">
        <v>87</v>
      </c>
    </row>
    <row r="679" spans="1:48" ht="30" customHeight="1" x14ac:dyDescent="0.3">
      <c r="A679" s="13" t="s">
        <v>445</v>
      </c>
      <c r="B679" s="13" t="s">
        <v>421</v>
      </c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1"/>
      <c r="Q679" s="1" t="s">
        <v>446</v>
      </c>
    </row>
    <row r="680" spans="1:48" ht="30" customHeight="1" x14ac:dyDescent="0.3">
      <c r="A680" s="13" t="s">
        <v>117</v>
      </c>
      <c r="B680" s="13" t="s">
        <v>118</v>
      </c>
      <c r="C680" s="13" t="s">
        <v>67</v>
      </c>
      <c r="D680" s="11">
        <v>98</v>
      </c>
      <c r="E680" s="12"/>
      <c r="F680" s="12"/>
      <c r="G680" s="12"/>
      <c r="H680" s="12"/>
      <c r="I680" s="12"/>
      <c r="J680" s="12"/>
      <c r="K680" s="12"/>
      <c r="L680" s="12"/>
      <c r="M680" s="13" t="s">
        <v>51</v>
      </c>
      <c r="N680" s="1" t="s">
        <v>119</v>
      </c>
      <c r="O680" s="1" t="s">
        <v>51</v>
      </c>
      <c r="P680" s="1" t="s">
        <v>51</v>
      </c>
      <c r="Q680" s="1" t="s">
        <v>446</v>
      </c>
      <c r="R680" s="1" t="s">
        <v>62</v>
      </c>
      <c r="S680" s="1" t="s">
        <v>63</v>
      </c>
      <c r="T680" s="1" t="s">
        <v>63</v>
      </c>
      <c r="AR680" s="1" t="s">
        <v>51</v>
      </c>
      <c r="AS680" s="1" t="s">
        <v>51</v>
      </c>
      <c r="AU680" s="1" t="s">
        <v>447</v>
      </c>
      <c r="AV680">
        <v>130</v>
      </c>
    </row>
    <row r="681" spans="1:48" ht="30" customHeight="1" x14ac:dyDescent="0.3">
      <c r="A681" s="13" t="s">
        <v>121</v>
      </c>
      <c r="B681" s="13" t="s">
        <v>448</v>
      </c>
      <c r="C681" s="13" t="s">
        <v>67</v>
      </c>
      <c r="D681" s="11">
        <v>105</v>
      </c>
      <c r="E681" s="12"/>
      <c r="F681" s="12"/>
      <c r="G681" s="12"/>
      <c r="H681" s="12"/>
      <c r="I681" s="12"/>
      <c r="J681" s="12"/>
      <c r="K681" s="12"/>
      <c r="L681" s="12"/>
      <c r="M681" s="13" t="s">
        <v>51</v>
      </c>
      <c r="N681" s="1" t="s">
        <v>449</v>
      </c>
      <c r="O681" s="1" t="s">
        <v>51</v>
      </c>
      <c r="P681" s="1" t="s">
        <v>51</v>
      </c>
      <c r="Q681" s="1" t="s">
        <v>446</v>
      </c>
      <c r="R681" s="1" t="s">
        <v>62</v>
      </c>
      <c r="S681" s="1" t="s">
        <v>63</v>
      </c>
      <c r="T681" s="1" t="s">
        <v>63</v>
      </c>
      <c r="AR681" s="1" t="s">
        <v>51</v>
      </c>
      <c r="AS681" s="1" t="s">
        <v>51</v>
      </c>
      <c r="AU681" s="1" t="s">
        <v>450</v>
      </c>
      <c r="AV681">
        <v>131</v>
      </c>
    </row>
    <row r="682" spans="1:48" ht="30" customHeight="1" x14ac:dyDescent="0.3">
      <c r="A682" s="13" t="s">
        <v>451</v>
      </c>
      <c r="B682" s="13" t="s">
        <v>122</v>
      </c>
      <c r="C682" s="13" t="s">
        <v>67</v>
      </c>
      <c r="D682" s="11">
        <v>103</v>
      </c>
      <c r="E682" s="12"/>
      <c r="F682" s="12"/>
      <c r="G682" s="12"/>
      <c r="H682" s="12"/>
      <c r="I682" s="12"/>
      <c r="J682" s="12"/>
      <c r="K682" s="12"/>
      <c r="L682" s="12"/>
      <c r="M682" s="13" t="s">
        <v>51</v>
      </c>
      <c r="N682" s="1" t="s">
        <v>452</v>
      </c>
      <c r="O682" s="1" t="s">
        <v>51</v>
      </c>
      <c r="P682" s="1" t="s">
        <v>51</v>
      </c>
      <c r="Q682" s="1" t="s">
        <v>446</v>
      </c>
      <c r="R682" s="1" t="s">
        <v>62</v>
      </c>
      <c r="S682" s="1" t="s">
        <v>63</v>
      </c>
      <c r="T682" s="1" t="s">
        <v>63</v>
      </c>
      <c r="AR682" s="1" t="s">
        <v>51</v>
      </c>
      <c r="AS682" s="1" t="s">
        <v>51</v>
      </c>
      <c r="AU682" s="1" t="s">
        <v>453</v>
      </c>
      <c r="AV682">
        <v>132</v>
      </c>
    </row>
    <row r="683" spans="1:48" ht="30" customHeight="1" x14ac:dyDescent="0.3">
      <c r="A683" s="13" t="s">
        <v>454</v>
      </c>
      <c r="B683" s="13" t="s">
        <v>455</v>
      </c>
      <c r="C683" s="13" t="s">
        <v>67</v>
      </c>
      <c r="D683" s="11">
        <v>63</v>
      </c>
      <c r="E683" s="12"/>
      <c r="F683" s="12"/>
      <c r="G683" s="12"/>
      <c r="H683" s="12"/>
      <c r="I683" s="12"/>
      <c r="J683" s="12"/>
      <c r="K683" s="12"/>
      <c r="L683" s="12"/>
      <c r="M683" s="13" t="s">
        <v>51</v>
      </c>
      <c r="N683" s="1" t="s">
        <v>456</v>
      </c>
      <c r="O683" s="1" t="s">
        <v>51</v>
      </c>
      <c r="P683" s="1" t="s">
        <v>51</v>
      </c>
      <c r="Q683" s="1" t="s">
        <v>446</v>
      </c>
      <c r="R683" s="1" t="s">
        <v>62</v>
      </c>
      <c r="S683" s="1" t="s">
        <v>63</v>
      </c>
      <c r="T683" s="1" t="s">
        <v>63</v>
      </c>
      <c r="AR683" s="1" t="s">
        <v>51</v>
      </c>
      <c r="AS683" s="1" t="s">
        <v>51</v>
      </c>
      <c r="AU683" s="1" t="s">
        <v>457</v>
      </c>
      <c r="AV683">
        <v>133</v>
      </c>
    </row>
    <row r="684" spans="1:48" ht="30" customHeight="1" x14ac:dyDescent="0.3">
      <c r="A684" s="13" t="s">
        <v>454</v>
      </c>
      <c r="B684" s="13" t="s">
        <v>458</v>
      </c>
      <c r="C684" s="13" t="s">
        <v>67</v>
      </c>
      <c r="D684" s="11">
        <v>103</v>
      </c>
      <c r="E684" s="12"/>
      <c r="F684" s="12"/>
      <c r="G684" s="12"/>
      <c r="H684" s="12"/>
      <c r="I684" s="12"/>
      <c r="J684" s="12"/>
      <c r="K684" s="12"/>
      <c r="L684" s="12"/>
      <c r="M684" s="13" t="s">
        <v>51</v>
      </c>
      <c r="N684" s="1" t="s">
        <v>459</v>
      </c>
      <c r="O684" s="1" t="s">
        <v>51</v>
      </c>
      <c r="P684" s="1" t="s">
        <v>51</v>
      </c>
      <c r="Q684" s="1" t="s">
        <v>446</v>
      </c>
      <c r="R684" s="1" t="s">
        <v>62</v>
      </c>
      <c r="S684" s="1" t="s">
        <v>63</v>
      </c>
      <c r="T684" s="1" t="s">
        <v>63</v>
      </c>
      <c r="AR684" s="1" t="s">
        <v>51</v>
      </c>
      <c r="AS684" s="1" t="s">
        <v>51</v>
      </c>
      <c r="AU684" s="1" t="s">
        <v>460</v>
      </c>
      <c r="AV684">
        <v>134</v>
      </c>
    </row>
    <row r="685" spans="1:48" ht="30" customHeight="1" x14ac:dyDescent="0.3">
      <c r="A685" s="13" t="s">
        <v>461</v>
      </c>
      <c r="B685" s="13" t="s">
        <v>462</v>
      </c>
      <c r="C685" s="13" t="s">
        <v>110</v>
      </c>
      <c r="D685" s="11">
        <v>43</v>
      </c>
      <c r="E685" s="12"/>
      <c r="F685" s="12"/>
      <c r="G685" s="12"/>
      <c r="H685" s="12"/>
      <c r="I685" s="12"/>
      <c r="J685" s="12"/>
      <c r="K685" s="12"/>
      <c r="L685" s="12"/>
      <c r="M685" s="13" t="s">
        <v>51</v>
      </c>
      <c r="N685" s="1" t="s">
        <v>463</v>
      </c>
      <c r="O685" s="1" t="s">
        <v>51</v>
      </c>
      <c r="P685" s="1" t="s">
        <v>51</v>
      </c>
      <c r="Q685" s="1" t="s">
        <v>446</v>
      </c>
      <c r="R685" s="1" t="s">
        <v>62</v>
      </c>
      <c r="S685" s="1" t="s">
        <v>63</v>
      </c>
      <c r="T685" s="1" t="s">
        <v>63</v>
      </c>
      <c r="AR685" s="1" t="s">
        <v>51</v>
      </c>
      <c r="AS685" s="1" t="s">
        <v>51</v>
      </c>
      <c r="AU685" s="1" t="s">
        <v>464</v>
      </c>
      <c r="AV685">
        <v>135</v>
      </c>
    </row>
    <row r="686" spans="1:48" ht="30" customHeight="1" x14ac:dyDescent="0.3">
      <c r="A686" s="13" t="s">
        <v>129</v>
      </c>
      <c r="B686" s="13" t="s">
        <v>130</v>
      </c>
      <c r="C686" s="13" t="s">
        <v>67</v>
      </c>
      <c r="D686" s="11">
        <v>32</v>
      </c>
      <c r="E686" s="12"/>
      <c r="F686" s="12"/>
      <c r="G686" s="12"/>
      <c r="H686" s="12"/>
      <c r="I686" s="12"/>
      <c r="J686" s="12"/>
      <c r="K686" s="12"/>
      <c r="L686" s="12"/>
      <c r="M686" s="13" t="s">
        <v>51</v>
      </c>
      <c r="N686" s="1" t="s">
        <v>131</v>
      </c>
      <c r="O686" s="1" t="s">
        <v>51</v>
      </c>
      <c r="P686" s="1" t="s">
        <v>51</v>
      </c>
      <c r="Q686" s="1" t="s">
        <v>446</v>
      </c>
      <c r="R686" s="1" t="s">
        <v>62</v>
      </c>
      <c r="S686" s="1" t="s">
        <v>63</v>
      </c>
      <c r="T686" s="1" t="s">
        <v>63</v>
      </c>
      <c r="AR686" s="1" t="s">
        <v>51</v>
      </c>
      <c r="AS686" s="1" t="s">
        <v>51</v>
      </c>
      <c r="AU686" s="1" t="s">
        <v>465</v>
      </c>
      <c r="AV686">
        <v>136</v>
      </c>
    </row>
    <row r="687" spans="1:48" ht="30" customHeight="1" x14ac:dyDescent="0.3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  <c r="Q687" s="1" t="s">
        <v>446</v>
      </c>
    </row>
    <row r="688" spans="1:48" ht="30" customHeight="1" x14ac:dyDescent="0.3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  <c r="Q688" s="1" t="s">
        <v>446</v>
      </c>
    </row>
    <row r="689" spans="1:17" ht="30" customHeight="1" x14ac:dyDescent="0.3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  <c r="Q689" s="1" t="s">
        <v>446</v>
      </c>
    </row>
    <row r="690" spans="1:17" ht="30" customHeight="1" x14ac:dyDescent="0.3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  <c r="Q690" s="1" t="s">
        <v>446</v>
      </c>
    </row>
    <row r="691" spans="1:17" ht="30" customHeight="1" x14ac:dyDescent="0.3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  <c r="Q691" s="1" t="s">
        <v>446</v>
      </c>
    </row>
    <row r="692" spans="1:17" ht="30" customHeight="1" x14ac:dyDescent="0.3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  <c r="Q692" s="1" t="s">
        <v>446</v>
      </c>
    </row>
    <row r="693" spans="1:17" ht="30" customHeight="1" x14ac:dyDescent="0.3">
      <c r="A693" s="11"/>
      <c r="B693" s="11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1"/>
      <c r="Q693" s="1" t="s">
        <v>446</v>
      </c>
    </row>
    <row r="694" spans="1:17" ht="30" customHeight="1" x14ac:dyDescent="0.3">
      <c r="A694" s="11"/>
      <c r="B694" s="1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446</v>
      </c>
    </row>
    <row r="695" spans="1:17" ht="30" customHeight="1" x14ac:dyDescent="0.3">
      <c r="A695" s="11"/>
      <c r="B695" s="1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1"/>
      <c r="Q695" s="1" t="s">
        <v>446</v>
      </c>
    </row>
    <row r="696" spans="1:17" ht="30" customHeight="1" x14ac:dyDescent="0.3">
      <c r="A696" s="11"/>
      <c r="B696" s="1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1"/>
      <c r="Q696" s="1" t="s">
        <v>446</v>
      </c>
    </row>
    <row r="697" spans="1:17" ht="30" customHeight="1" x14ac:dyDescent="0.3">
      <c r="A697" s="11"/>
      <c r="B697" s="1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1"/>
      <c r="Q697" s="1" t="s">
        <v>446</v>
      </c>
    </row>
    <row r="698" spans="1:17" ht="30" customHeight="1" x14ac:dyDescent="0.3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  <c r="Q698" s="1" t="s">
        <v>446</v>
      </c>
    </row>
    <row r="699" spans="1:17" ht="30" customHeight="1" x14ac:dyDescent="0.3">
      <c r="A699" s="11"/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  <c r="Q699" s="1" t="s">
        <v>446</v>
      </c>
    </row>
    <row r="700" spans="1:17" ht="30" customHeight="1" x14ac:dyDescent="0.3">
      <c r="A700" s="11"/>
      <c r="B700" s="11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  <c r="Q700" s="1" t="s">
        <v>446</v>
      </c>
    </row>
    <row r="701" spans="1:17" ht="30" customHeight="1" x14ac:dyDescent="0.3">
      <c r="A701" s="11"/>
      <c r="B701" s="11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1"/>
      <c r="Q701" s="1" t="s">
        <v>446</v>
      </c>
    </row>
    <row r="702" spans="1:17" ht="30" customHeight="1" x14ac:dyDescent="0.3">
      <c r="A702" s="11"/>
      <c r="B702" s="11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1"/>
      <c r="Q702" s="1" t="s">
        <v>446</v>
      </c>
    </row>
    <row r="703" spans="1:17" ht="30" customHeight="1" x14ac:dyDescent="0.3">
      <c r="A703" s="13" t="s">
        <v>86</v>
      </c>
      <c r="B703" s="11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1"/>
      <c r="N703" t="s">
        <v>87</v>
      </c>
    </row>
    <row r="704" spans="1:17" ht="30" customHeight="1" x14ac:dyDescent="0.3">
      <c r="A704" s="13" t="s">
        <v>757</v>
      </c>
      <c r="B704" s="13" t="s">
        <v>421</v>
      </c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1"/>
      <c r="Q704" s="1" t="s">
        <v>467</v>
      </c>
    </row>
    <row r="705" spans="1:48" ht="30" customHeight="1" x14ac:dyDescent="0.3">
      <c r="A705" s="13" t="s">
        <v>170</v>
      </c>
      <c r="B705" s="13" t="s">
        <v>171</v>
      </c>
      <c r="C705" s="13" t="s">
        <v>110</v>
      </c>
      <c r="D705" s="11">
        <v>8</v>
      </c>
      <c r="E705" s="12"/>
      <c r="F705" s="12"/>
      <c r="G705" s="12"/>
      <c r="H705" s="12"/>
      <c r="I705" s="12"/>
      <c r="J705" s="12"/>
      <c r="K705" s="12"/>
      <c r="L705" s="12"/>
      <c r="M705" s="13" t="s">
        <v>51</v>
      </c>
      <c r="N705" s="1" t="s">
        <v>172</v>
      </c>
      <c r="O705" s="1" t="s">
        <v>51</v>
      </c>
      <c r="P705" s="1" t="s">
        <v>51</v>
      </c>
      <c r="Q705" s="1" t="s">
        <v>467</v>
      </c>
      <c r="R705" s="1" t="s">
        <v>62</v>
      </c>
      <c r="S705" s="1" t="s">
        <v>63</v>
      </c>
      <c r="T705" s="1" t="s">
        <v>63</v>
      </c>
      <c r="AR705" s="1" t="s">
        <v>51</v>
      </c>
      <c r="AS705" s="1" t="s">
        <v>51</v>
      </c>
      <c r="AU705" s="1" t="s">
        <v>468</v>
      </c>
      <c r="AV705">
        <v>144</v>
      </c>
    </row>
    <row r="706" spans="1:48" ht="30" customHeight="1" x14ac:dyDescent="0.3">
      <c r="A706" s="11"/>
      <c r="B706" s="11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1"/>
      <c r="Q706" s="1" t="s">
        <v>467</v>
      </c>
    </row>
    <row r="707" spans="1:48" ht="30" customHeight="1" x14ac:dyDescent="0.3">
      <c r="A707" s="11"/>
      <c r="B707" s="11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1"/>
      <c r="Q707" s="1" t="s">
        <v>467</v>
      </c>
    </row>
    <row r="708" spans="1:48" ht="30" customHeight="1" x14ac:dyDescent="0.3">
      <c r="A708" s="11"/>
      <c r="B708" s="11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1"/>
      <c r="Q708" s="1" t="s">
        <v>467</v>
      </c>
    </row>
    <row r="709" spans="1:48" ht="30" customHeight="1" x14ac:dyDescent="0.3">
      <c r="A709" s="11"/>
      <c r="B709" s="11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1"/>
      <c r="Q709" s="1" t="s">
        <v>467</v>
      </c>
    </row>
    <row r="710" spans="1:48" ht="30" customHeight="1" x14ac:dyDescent="0.3">
      <c r="A710" s="11"/>
      <c r="B710" s="1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1"/>
      <c r="Q710" s="1" t="s">
        <v>467</v>
      </c>
    </row>
    <row r="711" spans="1:48" ht="30" customHeight="1" x14ac:dyDescent="0.3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  <c r="Q711" s="1" t="s">
        <v>467</v>
      </c>
    </row>
    <row r="712" spans="1:48" ht="30" customHeight="1" x14ac:dyDescent="0.3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  <c r="Q712" s="1" t="s">
        <v>467</v>
      </c>
    </row>
    <row r="713" spans="1:48" ht="30" customHeight="1" x14ac:dyDescent="0.3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  <c r="Q713" s="1" t="s">
        <v>467</v>
      </c>
    </row>
    <row r="714" spans="1:48" ht="30" customHeight="1" x14ac:dyDescent="0.3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  <c r="Q714" s="1" t="s">
        <v>467</v>
      </c>
    </row>
    <row r="715" spans="1:48" ht="30" customHeight="1" x14ac:dyDescent="0.3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  <c r="Q715" s="1" t="s">
        <v>467</v>
      </c>
    </row>
    <row r="716" spans="1:48" ht="30" customHeight="1" x14ac:dyDescent="0.3">
      <c r="A716" s="11"/>
      <c r="B716" s="11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1"/>
      <c r="Q716" s="1" t="s">
        <v>467</v>
      </c>
    </row>
    <row r="717" spans="1:48" ht="30" customHeight="1" x14ac:dyDescent="0.3">
      <c r="A717" s="11"/>
      <c r="B717" s="11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  <c r="Q717" s="1" t="s">
        <v>467</v>
      </c>
    </row>
    <row r="718" spans="1:48" ht="30" customHeight="1" x14ac:dyDescent="0.3">
      <c r="A718" s="11"/>
      <c r="B718" s="11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1"/>
      <c r="Q718" s="1" t="s">
        <v>467</v>
      </c>
    </row>
    <row r="719" spans="1:48" ht="30" customHeight="1" x14ac:dyDescent="0.3">
      <c r="A719" s="11"/>
      <c r="B719" s="11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1"/>
      <c r="Q719" s="1" t="s">
        <v>467</v>
      </c>
    </row>
    <row r="720" spans="1:48" ht="30" customHeight="1" x14ac:dyDescent="0.3">
      <c r="A720" s="11"/>
      <c r="B720" s="1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1"/>
      <c r="Q720" s="1" t="s">
        <v>467</v>
      </c>
    </row>
    <row r="721" spans="1:48" ht="30" customHeight="1" x14ac:dyDescent="0.3">
      <c r="A721" s="11"/>
      <c r="B721" s="1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1"/>
      <c r="Q721" s="1" t="s">
        <v>467</v>
      </c>
    </row>
    <row r="722" spans="1:48" ht="30" customHeight="1" x14ac:dyDescent="0.3">
      <c r="A722" s="11"/>
      <c r="B722" s="1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1"/>
      <c r="Q722" s="1" t="s">
        <v>467</v>
      </c>
    </row>
    <row r="723" spans="1:48" ht="30" customHeight="1" x14ac:dyDescent="0.3">
      <c r="A723" s="11"/>
      <c r="B723" s="1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1"/>
      <c r="Q723" s="1" t="s">
        <v>467</v>
      </c>
    </row>
    <row r="724" spans="1:48" ht="30" customHeight="1" x14ac:dyDescent="0.3">
      <c r="A724" s="11"/>
      <c r="B724" s="11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  <c r="Q724" s="1" t="s">
        <v>467</v>
      </c>
    </row>
    <row r="725" spans="1:48" ht="30" customHeight="1" x14ac:dyDescent="0.3">
      <c r="A725" s="11"/>
      <c r="B725" s="11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1"/>
      <c r="Q725" s="1" t="s">
        <v>467</v>
      </c>
    </row>
    <row r="726" spans="1:48" ht="30" customHeight="1" x14ac:dyDescent="0.3">
      <c r="A726" s="11"/>
      <c r="B726" s="11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1"/>
      <c r="Q726" s="1" t="s">
        <v>467</v>
      </c>
    </row>
    <row r="727" spans="1:48" ht="30" customHeight="1" x14ac:dyDescent="0.3">
      <c r="A727" s="11"/>
      <c r="B727" s="11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1"/>
      <c r="Q727" s="1" t="s">
        <v>467</v>
      </c>
    </row>
    <row r="728" spans="1:48" ht="30" customHeight="1" x14ac:dyDescent="0.3">
      <c r="A728" s="13" t="s">
        <v>86</v>
      </c>
      <c r="B728" s="1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1"/>
      <c r="N728" t="s">
        <v>87</v>
      </c>
    </row>
    <row r="729" spans="1:48" ht="30" customHeight="1" x14ac:dyDescent="0.3">
      <c r="A729" s="13" t="s">
        <v>758</v>
      </c>
      <c r="B729" s="13" t="s">
        <v>421</v>
      </c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1"/>
      <c r="Q729" s="1" t="s">
        <v>469</v>
      </c>
    </row>
    <row r="730" spans="1:48" ht="30" customHeight="1" x14ac:dyDescent="0.3">
      <c r="A730" s="13" t="s">
        <v>179</v>
      </c>
      <c r="B730" s="13" t="s">
        <v>180</v>
      </c>
      <c r="C730" s="13" t="s">
        <v>181</v>
      </c>
      <c r="D730" s="11">
        <v>16</v>
      </c>
      <c r="E730" s="12"/>
      <c r="F730" s="12"/>
      <c r="G730" s="12"/>
      <c r="H730" s="12"/>
      <c r="I730" s="12"/>
      <c r="J730" s="12"/>
      <c r="K730" s="12"/>
      <c r="L730" s="12"/>
      <c r="M730" s="13" t="s">
        <v>51</v>
      </c>
      <c r="N730" s="1" t="s">
        <v>182</v>
      </c>
      <c r="O730" s="1" t="s">
        <v>51</v>
      </c>
      <c r="P730" s="1" t="s">
        <v>51</v>
      </c>
      <c r="Q730" s="1" t="s">
        <v>469</v>
      </c>
      <c r="R730" s="1" t="s">
        <v>62</v>
      </c>
      <c r="S730" s="1" t="s">
        <v>63</v>
      </c>
      <c r="T730" s="1" t="s">
        <v>63</v>
      </c>
      <c r="AR730" s="1" t="s">
        <v>51</v>
      </c>
      <c r="AS730" s="1" t="s">
        <v>51</v>
      </c>
      <c r="AU730" s="1" t="s">
        <v>470</v>
      </c>
      <c r="AV730">
        <v>146</v>
      </c>
    </row>
    <row r="731" spans="1:48" ht="30" customHeight="1" x14ac:dyDescent="0.3">
      <c r="A731" s="13" t="s">
        <v>184</v>
      </c>
      <c r="B731" s="13" t="s">
        <v>185</v>
      </c>
      <c r="C731" s="13" t="s">
        <v>67</v>
      </c>
      <c r="D731" s="11">
        <v>228</v>
      </c>
      <c r="E731" s="12"/>
      <c r="F731" s="12"/>
      <c r="G731" s="12"/>
      <c r="H731" s="12"/>
      <c r="I731" s="12"/>
      <c r="J731" s="12"/>
      <c r="K731" s="12"/>
      <c r="L731" s="12"/>
      <c r="M731" s="13" t="s">
        <v>51</v>
      </c>
      <c r="N731" s="1" t="s">
        <v>186</v>
      </c>
      <c r="O731" s="1" t="s">
        <v>51</v>
      </c>
      <c r="P731" s="1" t="s">
        <v>51</v>
      </c>
      <c r="Q731" s="1" t="s">
        <v>469</v>
      </c>
      <c r="R731" s="1" t="s">
        <v>62</v>
      </c>
      <c r="S731" s="1" t="s">
        <v>63</v>
      </c>
      <c r="T731" s="1" t="s">
        <v>63</v>
      </c>
      <c r="AR731" s="1" t="s">
        <v>51</v>
      </c>
      <c r="AS731" s="1" t="s">
        <v>51</v>
      </c>
      <c r="AU731" s="1" t="s">
        <v>471</v>
      </c>
      <c r="AV731">
        <v>147</v>
      </c>
    </row>
    <row r="732" spans="1:48" ht="30" customHeight="1" x14ac:dyDescent="0.3">
      <c r="A732" s="13" t="s">
        <v>472</v>
      </c>
      <c r="B732" s="13" t="s">
        <v>473</v>
      </c>
      <c r="C732" s="13" t="s">
        <v>67</v>
      </c>
      <c r="D732" s="11">
        <v>97</v>
      </c>
      <c r="E732" s="12"/>
      <c r="F732" s="12"/>
      <c r="G732" s="12"/>
      <c r="H732" s="12"/>
      <c r="I732" s="12"/>
      <c r="J732" s="12"/>
      <c r="K732" s="12"/>
      <c r="L732" s="12"/>
      <c r="M732" s="13" t="s">
        <v>51</v>
      </c>
      <c r="N732" s="1" t="s">
        <v>474</v>
      </c>
      <c r="O732" s="1" t="s">
        <v>51</v>
      </c>
      <c r="P732" s="1" t="s">
        <v>51</v>
      </c>
      <c r="Q732" s="1" t="s">
        <v>469</v>
      </c>
      <c r="R732" s="1" t="s">
        <v>62</v>
      </c>
      <c r="S732" s="1" t="s">
        <v>63</v>
      </c>
      <c r="T732" s="1" t="s">
        <v>63</v>
      </c>
      <c r="AR732" s="1" t="s">
        <v>51</v>
      </c>
      <c r="AS732" s="1" t="s">
        <v>51</v>
      </c>
      <c r="AU732" s="1" t="s">
        <v>475</v>
      </c>
      <c r="AV732">
        <v>148</v>
      </c>
    </row>
    <row r="733" spans="1:48" ht="30" customHeight="1" x14ac:dyDescent="0.3">
      <c r="A733" s="13" t="s">
        <v>476</v>
      </c>
      <c r="B733" s="13" t="s">
        <v>477</v>
      </c>
      <c r="C733" s="13" t="s">
        <v>67</v>
      </c>
      <c r="D733" s="11">
        <v>97</v>
      </c>
      <c r="E733" s="12"/>
      <c r="F733" s="12"/>
      <c r="G733" s="12"/>
      <c r="H733" s="12"/>
      <c r="I733" s="12"/>
      <c r="J733" s="12"/>
      <c r="K733" s="12"/>
      <c r="L733" s="12"/>
      <c r="M733" s="13" t="s">
        <v>51</v>
      </c>
      <c r="N733" s="1" t="s">
        <v>478</v>
      </c>
      <c r="O733" s="1" t="s">
        <v>51</v>
      </c>
      <c r="P733" s="1" t="s">
        <v>51</v>
      </c>
      <c r="Q733" s="1" t="s">
        <v>469</v>
      </c>
      <c r="R733" s="1" t="s">
        <v>62</v>
      </c>
      <c r="S733" s="1" t="s">
        <v>63</v>
      </c>
      <c r="T733" s="1" t="s">
        <v>63</v>
      </c>
      <c r="AR733" s="1" t="s">
        <v>51</v>
      </c>
      <c r="AS733" s="1" t="s">
        <v>51</v>
      </c>
      <c r="AU733" s="1" t="s">
        <v>479</v>
      </c>
      <c r="AV733">
        <v>149</v>
      </c>
    </row>
    <row r="734" spans="1:48" ht="30" customHeight="1" x14ac:dyDescent="0.3">
      <c r="A734" s="11"/>
      <c r="B734" s="11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1"/>
      <c r="Q734" s="1" t="s">
        <v>469</v>
      </c>
    </row>
    <row r="735" spans="1:48" ht="30" customHeight="1" x14ac:dyDescent="0.3">
      <c r="A735" s="11"/>
      <c r="B735" s="11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1"/>
      <c r="Q735" s="1" t="s">
        <v>469</v>
      </c>
    </row>
    <row r="736" spans="1:48" ht="30" customHeight="1" x14ac:dyDescent="0.3">
      <c r="A736" s="11"/>
      <c r="B736" s="11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1"/>
      <c r="Q736" s="1" t="s">
        <v>469</v>
      </c>
    </row>
    <row r="737" spans="1:17" ht="30" customHeight="1" x14ac:dyDescent="0.3">
      <c r="A737" s="11"/>
      <c r="B737" s="11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1"/>
      <c r="Q737" s="1" t="s">
        <v>469</v>
      </c>
    </row>
    <row r="738" spans="1:17" ht="30" customHeight="1" x14ac:dyDescent="0.3">
      <c r="A738" s="11"/>
      <c r="B738" s="1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1"/>
      <c r="Q738" s="1" t="s">
        <v>469</v>
      </c>
    </row>
    <row r="739" spans="1:17" ht="30" customHeight="1" x14ac:dyDescent="0.3">
      <c r="A739" s="11"/>
      <c r="B739" s="11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1"/>
      <c r="Q739" s="1" t="s">
        <v>469</v>
      </c>
    </row>
    <row r="740" spans="1:17" ht="30" customHeight="1" x14ac:dyDescent="0.3">
      <c r="A740" s="11"/>
      <c r="B740" s="11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1"/>
      <c r="Q740" s="1" t="s">
        <v>469</v>
      </c>
    </row>
    <row r="741" spans="1:17" ht="30" customHeight="1" x14ac:dyDescent="0.3">
      <c r="A741" s="11"/>
      <c r="B741" s="11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1"/>
      <c r="Q741" s="1" t="s">
        <v>469</v>
      </c>
    </row>
    <row r="742" spans="1:17" ht="30" customHeight="1" x14ac:dyDescent="0.3">
      <c r="A742" s="11"/>
      <c r="B742" s="11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1"/>
      <c r="Q742" s="1" t="s">
        <v>469</v>
      </c>
    </row>
    <row r="743" spans="1:17" ht="30" customHeight="1" x14ac:dyDescent="0.3">
      <c r="A743" s="11"/>
      <c r="B743" s="11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1"/>
      <c r="Q743" s="1" t="s">
        <v>469</v>
      </c>
    </row>
    <row r="744" spans="1:17" ht="30" customHeight="1" x14ac:dyDescent="0.3">
      <c r="A744" s="11"/>
      <c r="B744" s="11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1"/>
      <c r="Q744" s="1" t="s">
        <v>469</v>
      </c>
    </row>
    <row r="745" spans="1:17" ht="30" customHeight="1" x14ac:dyDescent="0.3">
      <c r="A745" s="11"/>
      <c r="B745" s="11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1"/>
      <c r="Q745" s="1" t="s">
        <v>469</v>
      </c>
    </row>
    <row r="746" spans="1:17" ht="30" customHeight="1" x14ac:dyDescent="0.3">
      <c r="A746" s="11"/>
      <c r="B746" s="11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1"/>
      <c r="Q746" s="1" t="s">
        <v>469</v>
      </c>
    </row>
    <row r="747" spans="1:17" ht="30" customHeight="1" x14ac:dyDescent="0.3">
      <c r="A747" s="11"/>
      <c r="B747" s="11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1"/>
      <c r="Q747" s="1" t="s">
        <v>469</v>
      </c>
    </row>
    <row r="748" spans="1:17" ht="30" customHeight="1" x14ac:dyDescent="0.3">
      <c r="A748" s="11"/>
      <c r="B748" s="11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1"/>
      <c r="Q748" s="1" t="s">
        <v>469</v>
      </c>
    </row>
    <row r="749" spans="1:17" ht="30" customHeight="1" x14ac:dyDescent="0.3">
      <c r="A749" s="11"/>
      <c r="B749" s="11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1"/>
      <c r="Q749" s="1" t="s">
        <v>469</v>
      </c>
    </row>
    <row r="750" spans="1:17" ht="30" customHeight="1" x14ac:dyDescent="0.3">
      <c r="A750" s="11"/>
      <c r="B750" s="11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1"/>
      <c r="Q750" s="1" t="s">
        <v>469</v>
      </c>
    </row>
    <row r="751" spans="1:17" ht="30" customHeight="1" x14ac:dyDescent="0.3">
      <c r="A751" s="11"/>
      <c r="B751" s="11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1"/>
      <c r="Q751" s="1" t="s">
        <v>469</v>
      </c>
    </row>
    <row r="752" spans="1:17" ht="30" customHeight="1" x14ac:dyDescent="0.3">
      <c r="A752" s="11"/>
      <c r="B752" s="11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1"/>
      <c r="Q752" s="1" t="s">
        <v>469</v>
      </c>
    </row>
    <row r="753" spans="1:48" ht="30" customHeight="1" x14ac:dyDescent="0.3">
      <c r="A753" s="13" t="s">
        <v>86</v>
      </c>
      <c r="B753" s="11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1"/>
      <c r="N753" t="s">
        <v>87</v>
      </c>
    </row>
    <row r="754" spans="1:48" ht="30" customHeight="1" x14ac:dyDescent="0.3">
      <c r="A754" s="13" t="s">
        <v>759</v>
      </c>
      <c r="B754" s="13" t="s">
        <v>421</v>
      </c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1"/>
      <c r="Q754" s="1" t="s">
        <v>480</v>
      </c>
    </row>
    <row r="755" spans="1:48" ht="30" customHeight="1" x14ac:dyDescent="0.3">
      <c r="A755" s="13" t="s">
        <v>223</v>
      </c>
      <c r="B755" s="13" t="s">
        <v>51</v>
      </c>
      <c r="C755" s="13" t="s">
        <v>67</v>
      </c>
      <c r="D755" s="11">
        <v>103</v>
      </c>
      <c r="E755" s="12"/>
      <c r="F755" s="12"/>
      <c r="G755" s="12"/>
      <c r="H755" s="12"/>
      <c r="I755" s="12"/>
      <c r="J755" s="12"/>
      <c r="K755" s="12"/>
      <c r="L755" s="12"/>
      <c r="M755" s="13" t="s">
        <v>51</v>
      </c>
      <c r="N755" s="1" t="s">
        <v>224</v>
      </c>
      <c r="O755" s="1" t="s">
        <v>51</v>
      </c>
      <c r="P755" s="1" t="s">
        <v>51</v>
      </c>
      <c r="Q755" s="1" t="s">
        <v>480</v>
      </c>
      <c r="R755" s="1" t="s">
        <v>62</v>
      </c>
      <c r="S755" s="1" t="s">
        <v>63</v>
      </c>
      <c r="T755" s="1" t="s">
        <v>63</v>
      </c>
      <c r="AR755" s="1" t="s">
        <v>51</v>
      </c>
      <c r="AS755" s="1" t="s">
        <v>51</v>
      </c>
      <c r="AU755" s="1" t="s">
        <v>481</v>
      </c>
      <c r="AV755">
        <v>151</v>
      </c>
    </row>
    <row r="756" spans="1:48" ht="30" customHeight="1" x14ac:dyDescent="0.3">
      <c r="A756" s="13" t="s">
        <v>232</v>
      </c>
      <c r="B756" s="13" t="s">
        <v>233</v>
      </c>
      <c r="C756" s="13" t="s">
        <v>67</v>
      </c>
      <c r="D756" s="11">
        <v>103</v>
      </c>
      <c r="E756" s="12"/>
      <c r="F756" s="12"/>
      <c r="G756" s="12"/>
      <c r="H756" s="12"/>
      <c r="I756" s="12"/>
      <c r="J756" s="12"/>
      <c r="K756" s="12"/>
      <c r="L756" s="12"/>
      <c r="M756" s="13" t="s">
        <v>51</v>
      </c>
      <c r="N756" s="1" t="s">
        <v>234</v>
      </c>
      <c r="O756" s="1" t="s">
        <v>51</v>
      </c>
      <c r="P756" s="1" t="s">
        <v>51</v>
      </c>
      <c r="Q756" s="1" t="s">
        <v>480</v>
      </c>
      <c r="R756" s="1" t="s">
        <v>62</v>
      </c>
      <c r="S756" s="1" t="s">
        <v>63</v>
      </c>
      <c r="T756" s="1" t="s">
        <v>63</v>
      </c>
      <c r="AR756" s="1" t="s">
        <v>51</v>
      </c>
      <c r="AS756" s="1" t="s">
        <v>51</v>
      </c>
      <c r="AU756" s="1" t="s">
        <v>482</v>
      </c>
      <c r="AV756">
        <v>152</v>
      </c>
    </row>
    <row r="757" spans="1:48" ht="30" customHeight="1" x14ac:dyDescent="0.3">
      <c r="A757" s="13" t="s">
        <v>243</v>
      </c>
      <c r="B757" s="13" t="s">
        <v>244</v>
      </c>
      <c r="C757" s="13" t="s">
        <v>240</v>
      </c>
      <c r="D757" s="11">
        <v>8.9960000000000004</v>
      </c>
      <c r="E757" s="12"/>
      <c r="F757" s="12"/>
      <c r="G757" s="12"/>
      <c r="H757" s="12"/>
      <c r="I757" s="12"/>
      <c r="J757" s="12"/>
      <c r="K757" s="12"/>
      <c r="L757" s="12"/>
      <c r="M757" s="13" t="s">
        <v>51</v>
      </c>
      <c r="N757" s="1" t="s">
        <v>245</v>
      </c>
      <c r="O757" s="1" t="s">
        <v>51</v>
      </c>
      <c r="P757" s="1" t="s">
        <v>51</v>
      </c>
      <c r="Q757" s="1" t="s">
        <v>480</v>
      </c>
      <c r="R757" s="1" t="s">
        <v>63</v>
      </c>
      <c r="S757" s="1" t="s">
        <v>63</v>
      </c>
      <c r="T757" s="1" t="s">
        <v>62</v>
      </c>
      <c r="AR757" s="1" t="s">
        <v>51</v>
      </c>
      <c r="AS757" s="1" t="s">
        <v>51</v>
      </c>
      <c r="AU757" s="1" t="s">
        <v>483</v>
      </c>
      <c r="AV757">
        <v>153</v>
      </c>
    </row>
    <row r="758" spans="1:48" ht="30" customHeight="1" x14ac:dyDescent="0.3">
      <c r="A758" s="11"/>
      <c r="B758" s="11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1"/>
      <c r="Q758" s="1" t="s">
        <v>480</v>
      </c>
    </row>
    <row r="759" spans="1:48" ht="30" customHeight="1" x14ac:dyDescent="0.3">
      <c r="A759" s="11"/>
      <c r="B759" s="11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1"/>
      <c r="Q759" s="1" t="s">
        <v>480</v>
      </c>
    </row>
    <row r="760" spans="1:48" ht="30" customHeight="1" x14ac:dyDescent="0.3">
      <c r="A760" s="11"/>
      <c r="B760" s="11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1"/>
      <c r="Q760" s="1" t="s">
        <v>480</v>
      </c>
    </row>
    <row r="761" spans="1:48" ht="30" customHeight="1" x14ac:dyDescent="0.3">
      <c r="A761" s="11"/>
      <c r="B761" s="11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1"/>
      <c r="Q761" s="1" t="s">
        <v>480</v>
      </c>
    </row>
    <row r="762" spans="1:48" ht="30" customHeight="1" x14ac:dyDescent="0.3">
      <c r="A762" s="11"/>
      <c r="B762" s="11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1"/>
      <c r="Q762" s="1" t="s">
        <v>480</v>
      </c>
    </row>
    <row r="763" spans="1:48" ht="30" customHeight="1" x14ac:dyDescent="0.3">
      <c r="A763" s="11"/>
      <c r="B763" s="11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1"/>
      <c r="Q763" s="1" t="s">
        <v>480</v>
      </c>
    </row>
    <row r="764" spans="1:48" ht="30" customHeight="1" x14ac:dyDescent="0.3">
      <c r="A764" s="11"/>
      <c r="B764" s="11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1"/>
      <c r="Q764" s="1" t="s">
        <v>480</v>
      </c>
    </row>
    <row r="765" spans="1:48" ht="30" customHeight="1" x14ac:dyDescent="0.3">
      <c r="A765" s="11"/>
      <c r="B765" s="11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1"/>
      <c r="Q765" s="1" t="s">
        <v>480</v>
      </c>
    </row>
    <row r="766" spans="1:48" ht="30" customHeight="1" x14ac:dyDescent="0.3">
      <c r="A766" s="11"/>
      <c r="B766" s="11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1"/>
      <c r="Q766" s="1" t="s">
        <v>480</v>
      </c>
    </row>
    <row r="767" spans="1:48" ht="30" customHeight="1" x14ac:dyDescent="0.3">
      <c r="A767" s="11"/>
      <c r="B767" s="11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1"/>
      <c r="Q767" s="1" t="s">
        <v>480</v>
      </c>
    </row>
    <row r="768" spans="1:48" ht="30" customHeight="1" x14ac:dyDescent="0.3">
      <c r="A768" s="11"/>
      <c r="B768" s="11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1"/>
      <c r="Q768" s="1" t="s">
        <v>480</v>
      </c>
    </row>
    <row r="769" spans="1:48" ht="30" customHeight="1" x14ac:dyDescent="0.3">
      <c r="A769" s="11"/>
      <c r="B769" s="11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1"/>
      <c r="Q769" s="1" t="s">
        <v>480</v>
      </c>
    </row>
    <row r="770" spans="1:48" ht="30" customHeight="1" x14ac:dyDescent="0.3">
      <c r="A770" s="11"/>
      <c r="B770" s="11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1"/>
      <c r="Q770" s="1" t="s">
        <v>480</v>
      </c>
    </row>
    <row r="771" spans="1:48" ht="30" customHeight="1" x14ac:dyDescent="0.3">
      <c r="A771" s="11"/>
      <c r="B771" s="11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1"/>
      <c r="Q771" s="1" t="s">
        <v>480</v>
      </c>
    </row>
    <row r="772" spans="1:48" ht="30" customHeight="1" x14ac:dyDescent="0.3">
      <c r="A772" s="11"/>
      <c r="B772" s="11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1"/>
      <c r="Q772" s="1" t="s">
        <v>480</v>
      </c>
    </row>
    <row r="773" spans="1:48" ht="30" customHeight="1" x14ac:dyDescent="0.3">
      <c r="A773" s="11"/>
      <c r="B773" s="11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1"/>
      <c r="Q773" s="1" t="s">
        <v>480</v>
      </c>
    </row>
    <row r="774" spans="1:48" ht="30" customHeight="1" x14ac:dyDescent="0.3">
      <c r="A774" s="11"/>
      <c r="B774" s="11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1"/>
      <c r="Q774" s="1" t="s">
        <v>480</v>
      </c>
    </row>
    <row r="775" spans="1:48" ht="30" customHeight="1" x14ac:dyDescent="0.3">
      <c r="A775" s="11"/>
      <c r="B775" s="11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1"/>
      <c r="Q775" s="1" t="s">
        <v>480</v>
      </c>
    </row>
    <row r="776" spans="1:48" ht="30" customHeight="1" x14ac:dyDescent="0.3">
      <c r="A776" s="11"/>
      <c r="B776" s="11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1"/>
      <c r="Q776" s="1" t="s">
        <v>480</v>
      </c>
    </row>
    <row r="777" spans="1:48" ht="30" customHeight="1" x14ac:dyDescent="0.3">
      <c r="A777" s="11"/>
      <c r="B777" s="11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1"/>
      <c r="Q777" s="1" t="s">
        <v>480</v>
      </c>
    </row>
    <row r="778" spans="1:48" ht="30" customHeight="1" x14ac:dyDescent="0.3">
      <c r="A778" s="13" t="s">
        <v>86</v>
      </c>
      <c r="B778" s="11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1"/>
      <c r="N778" t="s">
        <v>87</v>
      </c>
    </row>
    <row r="779" spans="1:48" ht="30" customHeight="1" x14ac:dyDescent="0.3">
      <c r="A779" s="13" t="s">
        <v>760</v>
      </c>
      <c r="B779" s="13" t="s">
        <v>421</v>
      </c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1"/>
      <c r="Q779" s="1" t="s">
        <v>484</v>
      </c>
    </row>
    <row r="780" spans="1:48" ht="30" customHeight="1" x14ac:dyDescent="0.3">
      <c r="A780" s="13" t="s">
        <v>257</v>
      </c>
      <c r="B780" s="13" t="s">
        <v>258</v>
      </c>
      <c r="C780" s="13" t="s">
        <v>259</v>
      </c>
      <c r="D780" s="11">
        <v>6</v>
      </c>
      <c r="E780" s="12"/>
      <c r="F780" s="12"/>
      <c r="G780" s="12"/>
      <c r="H780" s="12"/>
      <c r="I780" s="12"/>
      <c r="J780" s="12"/>
      <c r="K780" s="12"/>
      <c r="L780" s="12"/>
      <c r="M780" s="13" t="s">
        <v>51</v>
      </c>
      <c r="N780" s="1" t="s">
        <v>260</v>
      </c>
      <c r="O780" s="1" t="s">
        <v>51</v>
      </c>
      <c r="P780" s="1" t="s">
        <v>51</v>
      </c>
      <c r="Q780" s="1" t="s">
        <v>484</v>
      </c>
      <c r="R780" s="1" t="s">
        <v>63</v>
      </c>
      <c r="S780" s="1" t="s">
        <v>63</v>
      </c>
      <c r="T780" s="1" t="s">
        <v>62</v>
      </c>
      <c r="AR780" s="1" t="s">
        <v>51</v>
      </c>
      <c r="AS780" s="1" t="s">
        <v>51</v>
      </c>
      <c r="AU780" s="1" t="s">
        <v>485</v>
      </c>
      <c r="AV780">
        <v>218</v>
      </c>
    </row>
    <row r="781" spans="1:48" ht="30" customHeight="1" x14ac:dyDescent="0.3">
      <c r="A781" s="13" t="s">
        <v>262</v>
      </c>
      <c r="B781" s="13" t="s">
        <v>263</v>
      </c>
      <c r="C781" s="13" t="s">
        <v>264</v>
      </c>
      <c r="D781" s="11">
        <v>73</v>
      </c>
      <c r="E781" s="12"/>
      <c r="F781" s="12"/>
      <c r="G781" s="12"/>
      <c r="H781" s="12"/>
      <c r="I781" s="12"/>
      <c r="J781" s="12"/>
      <c r="K781" s="12"/>
      <c r="L781" s="12"/>
      <c r="M781" s="13" t="s">
        <v>51</v>
      </c>
      <c r="N781" s="1" t="s">
        <v>265</v>
      </c>
      <c r="O781" s="1" t="s">
        <v>51</v>
      </c>
      <c r="P781" s="1" t="s">
        <v>51</v>
      </c>
      <c r="Q781" s="1" t="s">
        <v>484</v>
      </c>
      <c r="R781" s="1" t="s">
        <v>63</v>
      </c>
      <c r="S781" s="1" t="s">
        <v>63</v>
      </c>
      <c r="T781" s="1" t="s">
        <v>62</v>
      </c>
      <c r="AR781" s="1" t="s">
        <v>51</v>
      </c>
      <c r="AS781" s="1" t="s">
        <v>51</v>
      </c>
      <c r="AU781" s="1" t="s">
        <v>486</v>
      </c>
      <c r="AV781">
        <v>219</v>
      </c>
    </row>
    <row r="782" spans="1:48" ht="30" customHeight="1" x14ac:dyDescent="0.3">
      <c r="A782" s="13" t="s">
        <v>267</v>
      </c>
      <c r="B782" s="13" t="s">
        <v>268</v>
      </c>
      <c r="C782" s="13" t="s">
        <v>264</v>
      </c>
      <c r="D782" s="11">
        <v>72</v>
      </c>
      <c r="E782" s="12"/>
      <c r="F782" s="12"/>
      <c r="G782" s="12"/>
      <c r="H782" s="12"/>
      <c r="I782" s="12"/>
      <c r="J782" s="12"/>
      <c r="K782" s="12"/>
      <c r="L782" s="12"/>
      <c r="M782" s="13" t="s">
        <v>51</v>
      </c>
      <c r="N782" s="1" t="s">
        <v>269</v>
      </c>
      <c r="O782" s="1" t="s">
        <v>51</v>
      </c>
      <c r="P782" s="1" t="s">
        <v>51</v>
      </c>
      <c r="Q782" s="1" t="s">
        <v>484</v>
      </c>
      <c r="R782" s="1" t="s">
        <v>63</v>
      </c>
      <c r="S782" s="1" t="s">
        <v>62</v>
      </c>
      <c r="T782" s="1" t="s">
        <v>63</v>
      </c>
      <c r="AR782" s="1" t="s">
        <v>51</v>
      </c>
      <c r="AS782" s="1" t="s">
        <v>51</v>
      </c>
      <c r="AU782" s="1" t="s">
        <v>487</v>
      </c>
      <c r="AV782">
        <v>220</v>
      </c>
    </row>
    <row r="783" spans="1:48" ht="30" customHeight="1" x14ac:dyDescent="0.3">
      <c r="A783" s="11"/>
      <c r="B783" s="11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1"/>
      <c r="Q783" s="1" t="s">
        <v>484</v>
      </c>
    </row>
    <row r="784" spans="1:48" ht="30" customHeight="1" x14ac:dyDescent="0.3">
      <c r="A784" s="11"/>
      <c r="B784" s="11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1"/>
      <c r="Q784" s="1" t="s">
        <v>484</v>
      </c>
    </row>
    <row r="785" spans="1:17" ht="30" customHeight="1" x14ac:dyDescent="0.3">
      <c r="A785" s="11"/>
      <c r="B785" s="11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1"/>
      <c r="Q785" s="1" t="s">
        <v>484</v>
      </c>
    </row>
    <row r="786" spans="1:17" ht="30" customHeight="1" x14ac:dyDescent="0.3">
      <c r="A786" s="11"/>
      <c r="B786" s="11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1"/>
      <c r="Q786" s="1" t="s">
        <v>484</v>
      </c>
    </row>
    <row r="787" spans="1:17" ht="30" customHeight="1" x14ac:dyDescent="0.3">
      <c r="A787" s="11"/>
      <c r="B787" s="11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1"/>
      <c r="Q787" s="1" t="s">
        <v>484</v>
      </c>
    </row>
    <row r="788" spans="1:17" ht="30" customHeight="1" x14ac:dyDescent="0.3">
      <c r="A788" s="11"/>
      <c r="B788" s="11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1"/>
      <c r="Q788" s="1" t="s">
        <v>484</v>
      </c>
    </row>
    <row r="789" spans="1:17" ht="30" customHeight="1" x14ac:dyDescent="0.3">
      <c r="A789" s="11"/>
      <c r="B789" s="11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1"/>
      <c r="Q789" s="1" t="s">
        <v>484</v>
      </c>
    </row>
    <row r="790" spans="1:17" ht="30" customHeight="1" x14ac:dyDescent="0.3">
      <c r="A790" s="11"/>
      <c r="B790" s="11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1"/>
      <c r="Q790" s="1" t="s">
        <v>484</v>
      </c>
    </row>
    <row r="791" spans="1:17" ht="30" customHeight="1" x14ac:dyDescent="0.3">
      <c r="A791" s="11"/>
      <c r="B791" s="1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1"/>
      <c r="Q791" s="1" t="s">
        <v>484</v>
      </c>
    </row>
    <row r="792" spans="1:17" ht="30" customHeight="1" x14ac:dyDescent="0.3">
      <c r="A792" s="11"/>
      <c r="B792" s="1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1"/>
      <c r="Q792" s="1" t="s">
        <v>484</v>
      </c>
    </row>
    <row r="793" spans="1:17" ht="30" customHeight="1" x14ac:dyDescent="0.3">
      <c r="A793" s="11"/>
      <c r="B793" s="1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1"/>
      <c r="Q793" s="1" t="s">
        <v>484</v>
      </c>
    </row>
    <row r="794" spans="1:17" ht="30" customHeight="1" x14ac:dyDescent="0.3">
      <c r="A794" s="11"/>
      <c r="B794" s="1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1"/>
      <c r="Q794" s="1" t="s">
        <v>484</v>
      </c>
    </row>
    <row r="795" spans="1:17" ht="30" customHeight="1" x14ac:dyDescent="0.3">
      <c r="A795" s="11"/>
      <c r="B795" s="1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1"/>
      <c r="Q795" s="1" t="s">
        <v>484</v>
      </c>
    </row>
    <row r="796" spans="1:17" ht="30" customHeight="1" x14ac:dyDescent="0.3">
      <c r="A796" s="11"/>
      <c r="B796" s="11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1"/>
      <c r="Q796" s="1" t="s">
        <v>484</v>
      </c>
    </row>
    <row r="797" spans="1:17" ht="30" customHeight="1" x14ac:dyDescent="0.3">
      <c r="A797" s="11"/>
      <c r="B797" s="11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1"/>
      <c r="Q797" s="1" t="s">
        <v>484</v>
      </c>
    </row>
    <row r="798" spans="1:17" ht="30" customHeight="1" x14ac:dyDescent="0.3">
      <c r="A798" s="11"/>
      <c r="B798" s="11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1"/>
      <c r="Q798" s="1" t="s">
        <v>484</v>
      </c>
    </row>
    <row r="799" spans="1:17" ht="30" customHeight="1" x14ac:dyDescent="0.3">
      <c r="A799" s="11"/>
      <c r="B799" s="11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1"/>
      <c r="Q799" s="1" t="s">
        <v>484</v>
      </c>
    </row>
    <row r="800" spans="1:17" ht="30" customHeight="1" x14ac:dyDescent="0.3">
      <c r="A800" s="11"/>
      <c r="B800" s="1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1"/>
      <c r="Q800" s="1" t="s">
        <v>484</v>
      </c>
    </row>
    <row r="801" spans="1:48" ht="30" customHeight="1" x14ac:dyDescent="0.3">
      <c r="A801" s="11"/>
      <c r="B801" s="1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1"/>
      <c r="Q801" s="1" t="s">
        <v>484</v>
      </c>
    </row>
    <row r="802" spans="1:48" ht="30" customHeight="1" x14ac:dyDescent="0.3">
      <c r="A802" s="11"/>
      <c r="B802" s="1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1"/>
      <c r="Q802" s="1" t="s">
        <v>484</v>
      </c>
    </row>
    <row r="803" spans="1:48" ht="30" customHeight="1" x14ac:dyDescent="0.3">
      <c r="A803" s="13" t="s">
        <v>86</v>
      </c>
      <c r="B803" s="1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1"/>
      <c r="N803" t="s">
        <v>87</v>
      </c>
    </row>
    <row r="804" spans="1:48" ht="30" customHeight="1" x14ac:dyDescent="0.3">
      <c r="A804" s="13" t="s">
        <v>761</v>
      </c>
      <c r="B804" s="13" t="s">
        <v>421</v>
      </c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1"/>
      <c r="Q804" s="1" t="s">
        <v>488</v>
      </c>
    </row>
    <row r="805" spans="1:48" ht="30" customHeight="1" x14ac:dyDescent="0.3">
      <c r="A805" s="13" t="s">
        <v>278</v>
      </c>
      <c r="B805" s="13" t="s">
        <v>279</v>
      </c>
      <c r="C805" s="13" t="s">
        <v>240</v>
      </c>
      <c r="D805" s="11">
        <v>8.1790000000000003</v>
      </c>
      <c r="E805" s="12"/>
      <c r="F805" s="12"/>
      <c r="G805" s="12"/>
      <c r="H805" s="12"/>
      <c r="I805" s="12"/>
      <c r="J805" s="12"/>
      <c r="K805" s="12"/>
      <c r="L805" s="12"/>
      <c r="M805" s="13" t="s">
        <v>51</v>
      </c>
      <c r="N805" s="1" t="s">
        <v>280</v>
      </c>
      <c r="O805" s="1" t="s">
        <v>51</v>
      </c>
      <c r="P805" s="1" t="s">
        <v>51</v>
      </c>
      <c r="Q805" s="1" t="s">
        <v>488</v>
      </c>
      <c r="R805" s="1" t="s">
        <v>63</v>
      </c>
      <c r="S805" s="1" t="s">
        <v>63</v>
      </c>
      <c r="T805" s="1" t="s">
        <v>62</v>
      </c>
      <c r="AR805" s="1" t="s">
        <v>51</v>
      </c>
      <c r="AS805" s="1" t="s">
        <v>51</v>
      </c>
      <c r="AU805" s="1" t="s">
        <v>489</v>
      </c>
      <c r="AV805">
        <v>158</v>
      </c>
    </row>
    <row r="806" spans="1:48" ht="30" customHeight="1" x14ac:dyDescent="0.3">
      <c r="A806" s="13" t="s">
        <v>278</v>
      </c>
      <c r="B806" s="13" t="s">
        <v>282</v>
      </c>
      <c r="C806" s="13" t="s">
        <v>240</v>
      </c>
      <c r="D806" s="11">
        <v>0.81699999999999995</v>
      </c>
      <c r="E806" s="12"/>
      <c r="F806" s="12"/>
      <c r="G806" s="12"/>
      <c r="H806" s="12"/>
      <c r="I806" s="12"/>
      <c r="J806" s="12"/>
      <c r="K806" s="12"/>
      <c r="L806" s="12"/>
      <c r="M806" s="13" t="s">
        <v>51</v>
      </c>
      <c r="N806" s="1" t="s">
        <v>283</v>
      </c>
      <c r="O806" s="1" t="s">
        <v>51</v>
      </c>
      <c r="P806" s="1" t="s">
        <v>51</v>
      </c>
      <c r="Q806" s="1" t="s">
        <v>488</v>
      </c>
      <c r="R806" s="1" t="s">
        <v>63</v>
      </c>
      <c r="S806" s="1" t="s">
        <v>63</v>
      </c>
      <c r="T806" s="1" t="s">
        <v>62</v>
      </c>
      <c r="AR806" s="1" t="s">
        <v>51</v>
      </c>
      <c r="AS806" s="1" t="s">
        <v>51</v>
      </c>
      <c r="AU806" s="1" t="s">
        <v>490</v>
      </c>
      <c r="AV806">
        <v>159</v>
      </c>
    </row>
    <row r="807" spans="1:48" ht="30" customHeight="1" x14ac:dyDescent="0.3">
      <c r="A807" s="13" t="s">
        <v>289</v>
      </c>
      <c r="B807" s="13" t="s">
        <v>290</v>
      </c>
      <c r="C807" s="13" t="s">
        <v>240</v>
      </c>
      <c r="D807" s="11">
        <v>8.9960000000000004</v>
      </c>
      <c r="E807" s="12"/>
      <c r="F807" s="12"/>
      <c r="G807" s="12"/>
      <c r="H807" s="12"/>
      <c r="I807" s="12"/>
      <c r="J807" s="12"/>
      <c r="K807" s="12"/>
      <c r="L807" s="12"/>
      <c r="M807" s="13" t="s">
        <v>51</v>
      </c>
      <c r="N807" s="1" t="s">
        <v>291</v>
      </c>
      <c r="O807" s="1" t="s">
        <v>51</v>
      </c>
      <c r="P807" s="1" t="s">
        <v>51</v>
      </c>
      <c r="Q807" s="1" t="s">
        <v>488</v>
      </c>
      <c r="R807" s="1" t="s">
        <v>63</v>
      </c>
      <c r="S807" s="1" t="s">
        <v>63</v>
      </c>
      <c r="T807" s="1" t="s">
        <v>62</v>
      </c>
      <c r="AR807" s="1" t="s">
        <v>51</v>
      </c>
      <c r="AS807" s="1" t="s">
        <v>51</v>
      </c>
      <c r="AU807" s="1" t="s">
        <v>491</v>
      </c>
      <c r="AV807">
        <v>160</v>
      </c>
    </row>
    <row r="808" spans="1:48" ht="30" customHeight="1" x14ac:dyDescent="0.3">
      <c r="A808" s="11"/>
      <c r="B808" s="11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1"/>
      <c r="Q808" s="1" t="s">
        <v>488</v>
      </c>
    </row>
    <row r="809" spans="1:48" ht="30" customHeight="1" x14ac:dyDescent="0.3">
      <c r="A809" s="11"/>
      <c r="B809" s="11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1"/>
      <c r="Q809" s="1" t="s">
        <v>488</v>
      </c>
    </row>
    <row r="810" spans="1:48" ht="30" customHeight="1" x14ac:dyDescent="0.3">
      <c r="A810" s="11"/>
      <c r="B810" s="11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1"/>
      <c r="Q810" s="1" t="s">
        <v>488</v>
      </c>
    </row>
    <row r="811" spans="1:48" ht="30" customHeight="1" x14ac:dyDescent="0.3">
      <c r="A811" s="11"/>
      <c r="B811" s="11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1"/>
      <c r="Q811" s="1" t="s">
        <v>488</v>
      </c>
    </row>
    <row r="812" spans="1:48" ht="30" customHeight="1" x14ac:dyDescent="0.3">
      <c r="A812" s="11"/>
      <c r="B812" s="11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1"/>
      <c r="Q812" s="1" t="s">
        <v>488</v>
      </c>
    </row>
    <row r="813" spans="1:48" ht="30" customHeight="1" x14ac:dyDescent="0.3">
      <c r="A813" s="11"/>
      <c r="B813" s="11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1"/>
      <c r="Q813" s="1" t="s">
        <v>488</v>
      </c>
    </row>
    <row r="814" spans="1:48" ht="30" customHeight="1" x14ac:dyDescent="0.3">
      <c r="A814" s="11"/>
      <c r="B814" s="11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1"/>
      <c r="Q814" s="1" t="s">
        <v>488</v>
      </c>
    </row>
    <row r="815" spans="1:48" ht="30" customHeight="1" x14ac:dyDescent="0.3">
      <c r="A815" s="11"/>
      <c r="B815" s="1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1"/>
      <c r="Q815" s="1" t="s">
        <v>488</v>
      </c>
    </row>
    <row r="816" spans="1:48" ht="30" customHeight="1" x14ac:dyDescent="0.3">
      <c r="A816" s="11"/>
      <c r="B816" s="1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1"/>
      <c r="Q816" s="1" t="s">
        <v>488</v>
      </c>
    </row>
    <row r="817" spans="1:48" ht="30" customHeight="1" x14ac:dyDescent="0.3">
      <c r="A817" s="11"/>
      <c r="B817" s="1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1"/>
      <c r="Q817" s="1" t="s">
        <v>488</v>
      </c>
    </row>
    <row r="818" spans="1:48" ht="30" customHeight="1" x14ac:dyDescent="0.3">
      <c r="A818" s="11"/>
      <c r="B818" s="1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1"/>
      <c r="Q818" s="1" t="s">
        <v>488</v>
      </c>
    </row>
    <row r="819" spans="1:48" ht="30" customHeight="1" x14ac:dyDescent="0.3">
      <c r="A819" s="11"/>
      <c r="B819" s="1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1"/>
      <c r="Q819" s="1" t="s">
        <v>488</v>
      </c>
    </row>
    <row r="820" spans="1:48" ht="30" customHeight="1" x14ac:dyDescent="0.3">
      <c r="A820" s="11"/>
      <c r="B820" s="11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1"/>
      <c r="Q820" s="1" t="s">
        <v>488</v>
      </c>
    </row>
    <row r="821" spans="1:48" ht="30" customHeight="1" x14ac:dyDescent="0.3">
      <c r="A821" s="11"/>
      <c r="B821" s="11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1"/>
      <c r="Q821" s="1" t="s">
        <v>488</v>
      </c>
    </row>
    <row r="822" spans="1:48" ht="30" customHeight="1" x14ac:dyDescent="0.3">
      <c r="A822" s="11"/>
      <c r="B822" s="11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1"/>
      <c r="Q822" s="1" t="s">
        <v>488</v>
      </c>
    </row>
    <row r="823" spans="1:48" ht="30" customHeight="1" x14ac:dyDescent="0.3">
      <c r="A823" s="11"/>
      <c r="B823" s="11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1"/>
      <c r="Q823" s="1" t="s">
        <v>488</v>
      </c>
    </row>
    <row r="824" spans="1:48" ht="30" customHeight="1" x14ac:dyDescent="0.3">
      <c r="A824" s="11"/>
      <c r="B824" s="11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1"/>
      <c r="Q824" s="1" t="s">
        <v>488</v>
      </c>
    </row>
    <row r="825" spans="1:48" ht="30" customHeight="1" x14ac:dyDescent="0.3">
      <c r="A825" s="11"/>
      <c r="B825" s="11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1"/>
      <c r="Q825" s="1" t="s">
        <v>488</v>
      </c>
    </row>
    <row r="826" spans="1:48" ht="30" customHeight="1" x14ac:dyDescent="0.3">
      <c r="A826" s="11"/>
      <c r="B826" s="11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1"/>
      <c r="Q826" s="1" t="s">
        <v>488</v>
      </c>
    </row>
    <row r="827" spans="1:48" ht="30" customHeight="1" x14ac:dyDescent="0.3">
      <c r="A827" s="11"/>
      <c r="B827" s="11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1"/>
      <c r="Q827" s="1" t="s">
        <v>488</v>
      </c>
    </row>
    <row r="828" spans="1:48" ht="30" customHeight="1" x14ac:dyDescent="0.3">
      <c r="A828" s="13" t="s">
        <v>86</v>
      </c>
      <c r="B828" s="11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1"/>
      <c r="N828" t="s">
        <v>87</v>
      </c>
    </row>
    <row r="829" spans="1:48" ht="30" customHeight="1" x14ac:dyDescent="0.3">
      <c r="A829" s="13" t="s">
        <v>494</v>
      </c>
      <c r="B829" s="13" t="s">
        <v>496</v>
      </c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1"/>
      <c r="Q829" s="1" t="s">
        <v>495</v>
      </c>
    </row>
    <row r="830" spans="1:48" ht="30" customHeight="1" x14ac:dyDescent="0.3">
      <c r="A830" s="13" t="s">
        <v>74</v>
      </c>
      <c r="B830" s="13" t="s">
        <v>75</v>
      </c>
      <c r="C830" s="13" t="s">
        <v>67</v>
      </c>
      <c r="D830" s="11">
        <v>672</v>
      </c>
      <c r="E830" s="12"/>
      <c r="F830" s="12"/>
      <c r="G830" s="12"/>
      <c r="H830" s="12"/>
      <c r="I830" s="12"/>
      <c r="J830" s="12"/>
      <c r="K830" s="12"/>
      <c r="L830" s="12"/>
      <c r="M830" s="13" t="s">
        <v>51</v>
      </c>
      <c r="N830" s="1" t="s">
        <v>76</v>
      </c>
      <c r="O830" s="1" t="s">
        <v>51</v>
      </c>
      <c r="P830" s="1" t="s">
        <v>51</v>
      </c>
      <c r="Q830" s="1" t="s">
        <v>495</v>
      </c>
      <c r="R830" s="1" t="s">
        <v>62</v>
      </c>
      <c r="S830" s="1" t="s">
        <v>63</v>
      </c>
      <c r="T830" s="1" t="s">
        <v>63</v>
      </c>
      <c r="AR830" s="1" t="s">
        <v>51</v>
      </c>
      <c r="AS830" s="1" t="s">
        <v>51</v>
      </c>
      <c r="AU830" s="1" t="s">
        <v>497</v>
      </c>
      <c r="AV830">
        <v>163</v>
      </c>
    </row>
    <row r="831" spans="1:48" ht="30" customHeight="1" x14ac:dyDescent="0.3">
      <c r="A831" s="13" t="s">
        <v>78</v>
      </c>
      <c r="B831" s="13" t="s">
        <v>79</v>
      </c>
      <c r="C831" s="13" t="s">
        <v>67</v>
      </c>
      <c r="D831" s="11">
        <v>296</v>
      </c>
      <c r="E831" s="12"/>
      <c r="F831" s="12"/>
      <c r="G831" s="12"/>
      <c r="H831" s="12"/>
      <c r="I831" s="12"/>
      <c r="J831" s="12"/>
      <c r="K831" s="12"/>
      <c r="L831" s="12"/>
      <c r="M831" s="13" t="s">
        <v>51</v>
      </c>
      <c r="N831" s="1" t="s">
        <v>80</v>
      </c>
      <c r="O831" s="1" t="s">
        <v>51</v>
      </c>
      <c r="P831" s="1" t="s">
        <v>51</v>
      </c>
      <c r="Q831" s="1" t="s">
        <v>495</v>
      </c>
      <c r="R831" s="1" t="s">
        <v>62</v>
      </c>
      <c r="S831" s="1" t="s">
        <v>63</v>
      </c>
      <c r="T831" s="1" t="s">
        <v>63</v>
      </c>
      <c r="AR831" s="1" t="s">
        <v>51</v>
      </c>
      <c r="AS831" s="1" t="s">
        <v>51</v>
      </c>
      <c r="AU831" s="1" t="s">
        <v>498</v>
      </c>
      <c r="AV831">
        <v>164</v>
      </c>
    </row>
    <row r="832" spans="1:48" ht="30" customHeight="1" x14ac:dyDescent="0.3">
      <c r="A832" s="13" t="s">
        <v>82</v>
      </c>
      <c r="B832" s="13" t="s">
        <v>83</v>
      </c>
      <c r="C832" s="13" t="s">
        <v>67</v>
      </c>
      <c r="D832" s="11">
        <v>245</v>
      </c>
      <c r="E832" s="12"/>
      <c r="F832" s="12"/>
      <c r="G832" s="12"/>
      <c r="H832" s="12"/>
      <c r="I832" s="12"/>
      <c r="J832" s="12"/>
      <c r="K832" s="12"/>
      <c r="L832" s="12"/>
      <c r="M832" s="13" t="s">
        <v>51</v>
      </c>
      <c r="N832" s="1" t="s">
        <v>84</v>
      </c>
      <c r="O832" s="1" t="s">
        <v>51</v>
      </c>
      <c r="P832" s="1" t="s">
        <v>51</v>
      </c>
      <c r="Q832" s="1" t="s">
        <v>495</v>
      </c>
      <c r="R832" s="1" t="s">
        <v>62</v>
      </c>
      <c r="S832" s="1" t="s">
        <v>63</v>
      </c>
      <c r="T832" s="1" t="s">
        <v>63</v>
      </c>
      <c r="AR832" s="1" t="s">
        <v>51</v>
      </c>
      <c r="AS832" s="1" t="s">
        <v>51</v>
      </c>
      <c r="AU832" s="1" t="s">
        <v>499</v>
      </c>
      <c r="AV832">
        <v>165</v>
      </c>
    </row>
    <row r="833" spans="1:17" ht="30" customHeight="1" x14ac:dyDescent="0.3">
      <c r="A833" s="11"/>
      <c r="B833" s="11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1"/>
      <c r="Q833" s="1" t="s">
        <v>495</v>
      </c>
    </row>
    <row r="834" spans="1:17" ht="30" customHeight="1" x14ac:dyDescent="0.3">
      <c r="A834" s="11"/>
      <c r="B834" s="11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1"/>
      <c r="Q834" s="1" t="s">
        <v>495</v>
      </c>
    </row>
    <row r="835" spans="1:17" ht="30" customHeight="1" x14ac:dyDescent="0.3">
      <c r="A835" s="11"/>
      <c r="B835" s="11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1"/>
      <c r="Q835" s="1" t="s">
        <v>495</v>
      </c>
    </row>
    <row r="836" spans="1:17" ht="30" customHeight="1" x14ac:dyDescent="0.3">
      <c r="A836" s="11"/>
      <c r="B836" s="11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1"/>
      <c r="Q836" s="1" t="s">
        <v>495</v>
      </c>
    </row>
    <row r="837" spans="1:17" ht="30" customHeight="1" x14ac:dyDescent="0.3">
      <c r="A837" s="11"/>
      <c r="B837" s="11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1"/>
      <c r="Q837" s="1" t="s">
        <v>495</v>
      </c>
    </row>
    <row r="838" spans="1:17" ht="30" customHeight="1" x14ac:dyDescent="0.3">
      <c r="A838" s="11"/>
      <c r="B838" s="11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1"/>
      <c r="Q838" s="1" t="s">
        <v>495</v>
      </c>
    </row>
    <row r="839" spans="1:17" ht="30" customHeight="1" x14ac:dyDescent="0.3">
      <c r="A839" s="11"/>
      <c r="B839" s="11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1"/>
      <c r="Q839" s="1" t="s">
        <v>495</v>
      </c>
    </row>
    <row r="840" spans="1:17" ht="30" customHeight="1" x14ac:dyDescent="0.3">
      <c r="A840" s="11"/>
      <c r="B840" s="11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1"/>
      <c r="Q840" s="1" t="s">
        <v>495</v>
      </c>
    </row>
    <row r="841" spans="1:17" ht="30" customHeight="1" x14ac:dyDescent="0.3">
      <c r="A841" s="11"/>
      <c r="B841" s="11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1"/>
      <c r="Q841" s="1" t="s">
        <v>495</v>
      </c>
    </row>
    <row r="842" spans="1:17" ht="30" customHeight="1" x14ac:dyDescent="0.3">
      <c r="A842" s="11"/>
      <c r="B842" s="11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1"/>
      <c r="Q842" s="1" t="s">
        <v>495</v>
      </c>
    </row>
    <row r="843" spans="1:17" ht="30" customHeight="1" x14ac:dyDescent="0.3">
      <c r="A843" s="11"/>
      <c r="B843" s="11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1"/>
      <c r="Q843" s="1" t="s">
        <v>495</v>
      </c>
    </row>
    <row r="844" spans="1:17" ht="30" customHeight="1" x14ac:dyDescent="0.3">
      <c r="A844" s="11"/>
      <c r="B844" s="11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1"/>
      <c r="Q844" s="1" t="s">
        <v>495</v>
      </c>
    </row>
    <row r="845" spans="1:17" ht="30" customHeight="1" x14ac:dyDescent="0.3">
      <c r="A845" s="11"/>
      <c r="B845" s="11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1"/>
      <c r="Q845" s="1" t="s">
        <v>495</v>
      </c>
    </row>
    <row r="846" spans="1:17" ht="30" customHeight="1" x14ac:dyDescent="0.3">
      <c r="A846" s="11"/>
      <c r="B846" s="11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1"/>
      <c r="Q846" s="1" t="s">
        <v>495</v>
      </c>
    </row>
    <row r="847" spans="1:17" ht="30" customHeight="1" x14ac:dyDescent="0.3">
      <c r="A847" s="11"/>
      <c r="B847" s="11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1"/>
      <c r="Q847" s="1" t="s">
        <v>495</v>
      </c>
    </row>
    <row r="848" spans="1:17" ht="30" customHeight="1" x14ac:dyDescent="0.3">
      <c r="A848" s="11"/>
      <c r="B848" s="11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1"/>
      <c r="Q848" s="1" t="s">
        <v>495</v>
      </c>
    </row>
    <row r="849" spans="1:48" ht="30" customHeight="1" x14ac:dyDescent="0.3">
      <c r="A849" s="11"/>
      <c r="B849" s="11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1"/>
      <c r="Q849" s="1" t="s">
        <v>495</v>
      </c>
    </row>
    <row r="850" spans="1:48" ht="30" customHeight="1" x14ac:dyDescent="0.3">
      <c r="A850" s="11"/>
      <c r="B850" s="11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1"/>
      <c r="Q850" s="1" t="s">
        <v>495</v>
      </c>
    </row>
    <row r="851" spans="1:48" ht="30" customHeight="1" x14ac:dyDescent="0.3">
      <c r="A851" s="11"/>
      <c r="B851" s="11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1"/>
      <c r="Q851" s="1" t="s">
        <v>495</v>
      </c>
    </row>
    <row r="852" spans="1:48" ht="30" customHeight="1" x14ac:dyDescent="0.3">
      <c r="A852" s="11"/>
      <c r="B852" s="11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1"/>
      <c r="Q852" s="1" t="s">
        <v>495</v>
      </c>
    </row>
    <row r="853" spans="1:48" ht="30" customHeight="1" x14ac:dyDescent="0.3">
      <c r="A853" s="13" t="s">
        <v>86</v>
      </c>
      <c r="B853" s="11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1"/>
      <c r="N853" t="s">
        <v>87</v>
      </c>
    </row>
    <row r="854" spans="1:48" ht="30" customHeight="1" x14ac:dyDescent="0.3">
      <c r="A854" s="13" t="s">
        <v>500</v>
      </c>
      <c r="B854" s="13" t="s">
        <v>496</v>
      </c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1"/>
      <c r="Q854" s="1" t="s">
        <v>501</v>
      </c>
    </row>
    <row r="855" spans="1:48" ht="30" customHeight="1" x14ac:dyDescent="0.3">
      <c r="A855" s="13" t="s">
        <v>433</v>
      </c>
      <c r="B855" s="13" t="s">
        <v>434</v>
      </c>
      <c r="C855" s="13" t="s">
        <v>67</v>
      </c>
      <c r="D855" s="11">
        <v>15</v>
      </c>
      <c r="E855" s="12"/>
      <c r="F855" s="12"/>
      <c r="G855" s="12"/>
      <c r="H855" s="12"/>
      <c r="I855" s="12"/>
      <c r="J855" s="12"/>
      <c r="K855" s="12"/>
      <c r="L855" s="12"/>
      <c r="M855" s="13" t="s">
        <v>51</v>
      </c>
      <c r="N855" s="1" t="s">
        <v>435</v>
      </c>
      <c r="O855" s="1" t="s">
        <v>51</v>
      </c>
      <c r="P855" s="1" t="s">
        <v>51</v>
      </c>
      <c r="Q855" s="1" t="s">
        <v>501</v>
      </c>
      <c r="R855" s="1" t="s">
        <v>63</v>
      </c>
      <c r="S855" s="1" t="s">
        <v>63</v>
      </c>
      <c r="T855" s="1" t="s">
        <v>62</v>
      </c>
      <c r="AR855" s="1" t="s">
        <v>51</v>
      </c>
      <c r="AS855" s="1" t="s">
        <v>51</v>
      </c>
      <c r="AU855" s="1" t="s">
        <v>502</v>
      </c>
      <c r="AV855">
        <v>167</v>
      </c>
    </row>
    <row r="856" spans="1:48" ht="30" customHeight="1" x14ac:dyDescent="0.3">
      <c r="A856" s="13" t="s">
        <v>437</v>
      </c>
      <c r="B856" s="13" t="s">
        <v>438</v>
      </c>
      <c r="C856" s="13" t="s">
        <v>67</v>
      </c>
      <c r="D856" s="11">
        <v>15</v>
      </c>
      <c r="E856" s="12"/>
      <c r="F856" s="12"/>
      <c r="G856" s="12"/>
      <c r="H856" s="12"/>
      <c r="I856" s="12"/>
      <c r="J856" s="12"/>
      <c r="K856" s="12"/>
      <c r="L856" s="12"/>
      <c r="M856" s="13" t="s">
        <v>51</v>
      </c>
      <c r="N856" s="1" t="s">
        <v>439</v>
      </c>
      <c r="O856" s="1" t="s">
        <v>51</v>
      </c>
      <c r="P856" s="1" t="s">
        <v>51</v>
      </c>
      <c r="Q856" s="1" t="s">
        <v>501</v>
      </c>
      <c r="R856" s="1" t="s">
        <v>62</v>
      </c>
      <c r="S856" s="1" t="s">
        <v>63</v>
      </c>
      <c r="T856" s="1" t="s">
        <v>63</v>
      </c>
      <c r="AR856" s="1" t="s">
        <v>51</v>
      </c>
      <c r="AS856" s="1" t="s">
        <v>51</v>
      </c>
      <c r="AU856" s="1" t="s">
        <v>503</v>
      </c>
      <c r="AV856">
        <v>168</v>
      </c>
    </row>
    <row r="857" spans="1:48" ht="30" customHeight="1" x14ac:dyDescent="0.3">
      <c r="A857" s="11"/>
      <c r="B857" s="11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1"/>
      <c r="Q857" s="1" t="s">
        <v>501</v>
      </c>
    </row>
    <row r="858" spans="1:48" ht="30" customHeight="1" x14ac:dyDescent="0.3">
      <c r="A858" s="11"/>
      <c r="B858" s="11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1"/>
      <c r="Q858" s="1" t="s">
        <v>501</v>
      </c>
    </row>
    <row r="859" spans="1:48" ht="30" customHeight="1" x14ac:dyDescent="0.3">
      <c r="A859" s="11"/>
      <c r="B859" s="11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1"/>
      <c r="Q859" s="1" t="s">
        <v>501</v>
      </c>
    </row>
    <row r="860" spans="1:48" ht="30" customHeight="1" x14ac:dyDescent="0.3">
      <c r="A860" s="11"/>
      <c r="B860" s="11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1"/>
      <c r="Q860" s="1" t="s">
        <v>501</v>
      </c>
    </row>
    <row r="861" spans="1:48" ht="30" customHeight="1" x14ac:dyDescent="0.3">
      <c r="A861" s="11"/>
      <c r="B861" s="11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1"/>
      <c r="Q861" s="1" t="s">
        <v>501</v>
      </c>
    </row>
    <row r="862" spans="1:48" ht="30" customHeight="1" x14ac:dyDescent="0.3">
      <c r="A862" s="11"/>
      <c r="B862" s="11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1"/>
      <c r="Q862" s="1" t="s">
        <v>501</v>
      </c>
    </row>
    <row r="863" spans="1:48" ht="30" customHeight="1" x14ac:dyDescent="0.3">
      <c r="A863" s="11"/>
      <c r="B863" s="11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1"/>
      <c r="Q863" s="1" t="s">
        <v>501</v>
      </c>
    </row>
    <row r="864" spans="1:48" ht="30" customHeight="1" x14ac:dyDescent="0.3">
      <c r="A864" s="11"/>
      <c r="B864" s="11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1"/>
      <c r="Q864" s="1" t="s">
        <v>501</v>
      </c>
    </row>
    <row r="865" spans="1:48" ht="30" customHeight="1" x14ac:dyDescent="0.3">
      <c r="A865" s="11"/>
      <c r="B865" s="11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1"/>
      <c r="Q865" s="1" t="s">
        <v>501</v>
      </c>
    </row>
    <row r="866" spans="1:48" ht="30" customHeight="1" x14ac:dyDescent="0.3">
      <c r="A866" s="11"/>
      <c r="B866" s="11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1"/>
      <c r="Q866" s="1" t="s">
        <v>501</v>
      </c>
    </row>
    <row r="867" spans="1:48" ht="30" customHeight="1" x14ac:dyDescent="0.3">
      <c r="A867" s="11"/>
      <c r="B867" s="11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1"/>
      <c r="Q867" s="1" t="s">
        <v>501</v>
      </c>
    </row>
    <row r="868" spans="1:48" ht="30" customHeight="1" x14ac:dyDescent="0.3">
      <c r="A868" s="11"/>
      <c r="B868" s="11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1"/>
      <c r="Q868" s="1" t="s">
        <v>501</v>
      </c>
    </row>
    <row r="869" spans="1:48" ht="30" customHeight="1" x14ac:dyDescent="0.3">
      <c r="A869" s="11"/>
      <c r="B869" s="11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1"/>
      <c r="Q869" s="1" t="s">
        <v>501</v>
      </c>
    </row>
    <row r="870" spans="1:48" ht="30" customHeight="1" x14ac:dyDescent="0.3">
      <c r="A870" s="11"/>
      <c r="B870" s="11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1"/>
      <c r="Q870" s="1" t="s">
        <v>501</v>
      </c>
    </row>
    <row r="871" spans="1:48" ht="30" customHeight="1" x14ac:dyDescent="0.3">
      <c r="A871" s="11"/>
      <c r="B871" s="11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1"/>
      <c r="Q871" s="1" t="s">
        <v>501</v>
      </c>
    </row>
    <row r="872" spans="1:48" ht="30" customHeight="1" x14ac:dyDescent="0.3">
      <c r="A872" s="11"/>
      <c r="B872" s="11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1"/>
      <c r="Q872" s="1" t="s">
        <v>501</v>
      </c>
    </row>
    <row r="873" spans="1:48" ht="30" customHeight="1" x14ac:dyDescent="0.3">
      <c r="A873" s="11"/>
      <c r="B873" s="11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1"/>
      <c r="Q873" s="1" t="s">
        <v>501</v>
      </c>
    </row>
    <row r="874" spans="1:48" ht="30" customHeight="1" x14ac:dyDescent="0.3">
      <c r="A874" s="11"/>
      <c r="B874" s="11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1"/>
      <c r="Q874" s="1" t="s">
        <v>501</v>
      </c>
    </row>
    <row r="875" spans="1:48" ht="30" customHeight="1" x14ac:dyDescent="0.3">
      <c r="A875" s="11"/>
      <c r="B875" s="11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1"/>
      <c r="Q875" s="1" t="s">
        <v>501</v>
      </c>
    </row>
    <row r="876" spans="1:48" ht="30" customHeight="1" x14ac:dyDescent="0.3">
      <c r="A876" s="11"/>
      <c r="B876" s="11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1"/>
      <c r="Q876" s="1" t="s">
        <v>501</v>
      </c>
    </row>
    <row r="877" spans="1:48" ht="30" customHeight="1" x14ac:dyDescent="0.3">
      <c r="A877" s="11"/>
      <c r="B877" s="11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1"/>
      <c r="Q877" s="1" t="s">
        <v>501</v>
      </c>
    </row>
    <row r="878" spans="1:48" ht="30" customHeight="1" x14ac:dyDescent="0.3">
      <c r="A878" s="13" t="s">
        <v>86</v>
      </c>
      <c r="B878" s="11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1"/>
      <c r="N878" t="s">
        <v>87</v>
      </c>
    </row>
    <row r="879" spans="1:48" ht="30" customHeight="1" x14ac:dyDescent="0.3">
      <c r="A879" s="13" t="s">
        <v>504</v>
      </c>
      <c r="B879" s="13" t="s">
        <v>496</v>
      </c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1"/>
      <c r="Q879" s="1" t="s">
        <v>505</v>
      </c>
    </row>
    <row r="880" spans="1:48" ht="30" customHeight="1" x14ac:dyDescent="0.3">
      <c r="A880" s="13" t="s">
        <v>117</v>
      </c>
      <c r="B880" s="13" t="s">
        <v>506</v>
      </c>
      <c r="C880" s="13" t="s">
        <v>67</v>
      </c>
      <c r="D880" s="11">
        <v>322</v>
      </c>
      <c r="E880" s="12"/>
      <c r="F880" s="12"/>
      <c r="G880" s="12"/>
      <c r="H880" s="12"/>
      <c r="I880" s="12"/>
      <c r="J880" s="12"/>
      <c r="K880" s="12"/>
      <c r="L880" s="12"/>
      <c r="M880" s="13" t="s">
        <v>51</v>
      </c>
      <c r="N880" s="1" t="s">
        <v>507</v>
      </c>
      <c r="O880" s="1" t="s">
        <v>51</v>
      </c>
      <c r="P880" s="1" t="s">
        <v>51</v>
      </c>
      <c r="Q880" s="1" t="s">
        <v>505</v>
      </c>
      <c r="R880" s="1" t="s">
        <v>62</v>
      </c>
      <c r="S880" s="1" t="s">
        <v>63</v>
      </c>
      <c r="T880" s="1" t="s">
        <v>63</v>
      </c>
      <c r="AR880" s="1" t="s">
        <v>51</v>
      </c>
      <c r="AS880" s="1" t="s">
        <v>51</v>
      </c>
      <c r="AU880" s="1" t="s">
        <v>508</v>
      </c>
      <c r="AV880">
        <v>170</v>
      </c>
    </row>
    <row r="881" spans="1:48" ht="30" customHeight="1" x14ac:dyDescent="0.3">
      <c r="A881" s="13" t="s">
        <v>121</v>
      </c>
      <c r="B881" s="13" t="s">
        <v>122</v>
      </c>
      <c r="C881" s="13" t="s">
        <v>67</v>
      </c>
      <c r="D881" s="11">
        <v>36</v>
      </c>
      <c r="E881" s="12"/>
      <c r="F881" s="12"/>
      <c r="G881" s="12"/>
      <c r="H881" s="12"/>
      <c r="I881" s="12"/>
      <c r="J881" s="12"/>
      <c r="K881" s="12"/>
      <c r="L881" s="12"/>
      <c r="M881" s="13" t="s">
        <v>51</v>
      </c>
      <c r="N881" s="1" t="s">
        <v>123</v>
      </c>
      <c r="O881" s="1" t="s">
        <v>51</v>
      </c>
      <c r="P881" s="1" t="s">
        <v>51</v>
      </c>
      <c r="Q881" s="1" t="s">
        <v>505</v>
      </c>
      <c r="R881" s="1" t="s">
        <v>62</v>
      </c>
      <c r="S881" s="1" t="s">
        <v>63</v>
      </c>
      <c r="T881" s="1" t="s">
        <v>63</v>
      </c>
      <c r="AR881" s="1" t="s">
        <v>51</v>
      </c>
      <c r="AS881" s="1" t="s">
        <v>51</v>
      </c>
      <c r="AU881" s="1" t="s">
        <v>509</v>
      </c>
      <c r="AV881">
        <v>171</v>
      </c>
    </row>
    <row r="882" spans="1:48" ht="30" customHeight="1" x14ac:dyDescent="0.3">
      <c r="A882" s="13" t="s">
        <v>121</v>
      </c>
      <c r="B882" s="13" t="s">
        <v>448</v>
      </c>
      <c r="C882" s="13" t="s">
        <v>67</v>
      </c>
      <c r="D882" s="11">
        <v>306</v>
      </c>
      <c r="E882" s="12"/>
      <c r="F882" s="12"/>
      <c r="G882" s="12"/>
      <c r="H882" s="12"/>
      <c r="I882" s="12"/>
      <c r="J882" s="12"/>
      <c r="K882" s="12"/>
      <c r="L882" s="12"/>
      <c r="M882" s="13" t="s">
        <v>51</v>
      </c>
      <c r="N882" s="1" t="s">
        <v>449</v>
      </c>
      <c r="O882" s="1" t="s">
        <v>51</v>
      </c>
      <c r="P882" s="1" t="s">
        <v>51</v>
      </c>
      <c r="Q882" s="1" t="s">
        <v>505</v>
      </c>
      <c r="R882" s="1" t="s">
        <v>62</v>
      </c>
      <c r="S882" s="1" t="s">
        <v>63</v>
      </c>
      <c r="T882" s="1" t="s">
        <v>63</v>
      </c>
      <c r="AR882" s="1" t="s">
        <v>51</v>
      </c>
      <c r="AS882" s="1" t="s">
        <v>51</v>
      </c>
      <c r="AU882" s="1" t="s">
        <v>510</v>
      </c>
      <c r="AV882">
        <v>172</v>
      </c>
    </row>
    <row r="883" spans="1:48" ht="30" customHeight="1" x14ac:dyDescent="0.3">
      <c r="A883" s="13" t="s">
        <v>454</v>
      </c>
      <c r="B883" s="13" t="s">
        <v>455</v>
      </c>
      <c r="C883" s="13" t="s">
        <v>67</v>
      </c>
      <c r="D883" s="11">
        <v>306</v>
      </c>
      <c r="E883" s="12"/>
      <c r="F883" s="12"/>
      <c r="G883" s="12"/>
      <c r="H883" s="12"/>
      <c r="I883" s="12"/>
      <c r="J883" s="12"/>
      <c r="K883" s="12"/>
      <c r="L883" s="12"/>
      <c r="M883" s="13" t="s">
        <v>51</v>
      </c>
      <c r="N883" s="1" t="s">
        <v>456</v>
      </c>
      <c r="O883" s="1" t="s">
        <v>51</v>
      </c>
      <c r="P883" s="1" t="s">
        <v>51</v>
      </c>
      <c r="Q883" s="1" t="s">
        <v>505</v>
      </c>
      <c r="R883" s="1" t="s">
        <v>62</v>
      </c>
      <c r="S883" s="1" t="s">
        <v>63</v>
      </c>
      <c r="T883" s="1" t="s">
        <v>63</v>
      </c>
      <c r="AR883" s="1" t="s">
        <v>51</v>
      </c>
      <c r="AS883" s="1" t="s">
        <v>51</v>
      </c>
      <c r="AU883" s="1" t="s">
        <v>511</v>
      </c>
      <c r="AV883">
        <v>173</v>
      </c>
    </row>
    <row r="884" spans="1:48" ht="30" customHeight="1" x14ac:dyDescent="0.3">
      <c r="A884" s="13" t="s">
        <v>129</v>
      </c>
      <c r="B884" s="13" t="s">
        <v>130</v>
      </c>
      <c r="C884" s="13" t="s">
        <v>67</v>
      </c>
      <c r="D884" s="11">
        <v>36</v>
      </c>
      <c r="E884" s="12"/>
      <c r="F884" s="12"/>
      <c r="G884" s="12"/>
      <c r="H884" s="12"/>
      <c r="I884" s="12"/>
      <c r="J884" s="12"/>
      <c r="K884" s="12"/>
      <c r="L884" s="12"/>
      <c r="M884" s="13" t="s">
        <v>51</v>
      </c>
      <c r="N884" s="1" t="s">
        <v>131</v>
      </c>
      <c r="O884" s="1" t="s">
        <v>51</v>
      </c>
      <c r="P884" s="1" t="s">
        <v>51</v>
      </c>
      <c r="Q884" s="1" t="s">
        <v>505</v>
      </c>
      <c r="R884" s="1" t="s">
        <v>62</v>
      </c>
      <c r="S884" s="1" t="s">
        <v>63</v>
      </c>
      <c r="T884" s="1" t="s">
        <v>63</v>
      </c>
      <c r="AR884" s="1" t="s">
        <v>51</v>
      </c>
      <c r="AS884" s="1" t="s">
        <v>51</v>
      </c>
      <c r="AU884" s="1" t="s">
        <v>512</v>
      </c>
      <c r="AV884">
        <v>174</v>
      </c>
    </row>
    <row r="885" spans="1:48" ht="30" customHeight="1" x14ac:dyDescent="0.3">
      <c r="A885" s="11"/>
      <c r="B885" s="11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1"/>
      <c r="Q885" s="1" t="s">
        <v>505</v>
      </c>
    </row>
    <row r="886" spans="1:48" ht="30" customHeight="1" x14ac:dyDescent="0.3">
      <c r="A886" s="11"/>
      <c r="B886" s="11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1"/>
      <c r="Q886" s="1" t="s">
        <v>505</v>
      </c>
    </row>
    <row r="887" spans="1:48" ht="30" customHeight="1" x14ac:dyDescent="0.3">
      <c r="A887" s="11"/>
      <c r="B887" s="11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1"/>
      <c r="Q887" s="1" t="s">
        <v>505</v>
      </c>
    </row>
    <row r="888" spans="1:48" ht="30" customHeight="1" x14ac:dyDescent="0.3">
      <c r="A888" s="11"/>
      <c r="B888" s="11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1"/>
      <c r="Q888" s="1" t="s">
        <v>505</v>
      </c>
    </row>
    <row r="889" spans="1:48" ht="30" customHeight="1" x14ac:dyDescent="0.3">
      <c r="A889" s="11"/>
      <c r="B889" s="11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1"/>
      <c r="Q889" s="1" t="s">
        <v>505</v>
      </c>
    </row>
    <row r="890" spans="1:48" ht="30" customHeight="1" x14ac:dyDescent="0.3">
      <c r="A890" s="11"/>
      <c r="B890" s="11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1"/>
      <c r="Q890" s="1" t="s">
        <v>505</v>
      </c>
    </row>
    <row r="891" spans="1:48" ht="30" customHeight="1" x14ac:dyDescent="0.3">
      <c r="A891" s="11"/>
      <c r="B891" s="11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1"/>
      <c r="Q891" s="1" t="s">
        <v>505</v>
      </c>
    </row>
    <row r="892" spans="1:48" ht="30" customHeight="1" x14ac:dyDescent="0.3">
      <c r="A892" s="11"/>
      <c r="B892" s="11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1"/>
      <c r="Q892" s="1" t="s">
        <v>505</v>
      </c>
    </row>
    <row r="893" spans="1:48" ht="30" customHeight="1" x14ac:dyDescent="0.3">
      <c r="A893" s="11"/>
      <c r="B893" s="11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1"/>
      <c r="Q893" s="1" t="s">
        <v>505</v>
      </c>
    </row>
    <row r="894" spans="1:48" ht="30" customHeight="1" x14ac:dyDescent="0.3">
      <c r="A894" s="11"/>
      <c r="B894" s="11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1"/>
      <c r="Q894" s="1" t="s">
        <v>505</v>
      </c>
    </row>
    <row r="895" spans="1:48" ht="30" customHeight="1" x14ac:dyDescent="0.3">
      <c r="A895" s="11"/>
      <c r="B895" s="11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1"/>
      <c r="Q895" s="1" t="s">
        <v>505</v>
      </c>
    </row>
    <row r="896" spans="1:48" ht="30" customHeight="1" x14ac:dyDescent="0.3">
      <c r="A896" s="11"/>
      <c r="B896" s="11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1"/>
      <c r="Q896" s="1" t="s">
        <v>505</v>
      </c>
    </row>
    <row r="897" spans="1:48" ht="30" customHeight="1" x14ac:dyDescent="0.3">
      <c r="A897" s="11"/>
      <c r="B897" s="11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1"/>
      <c r="Q897" s="1" t="s">
        <v>505</v>
      </c>
    </row>
    <row r="898" spans="1:48" ht="30" customHeight="1" x14ac:dyDescent="0.3">
      <c r="A898" s="11"/>
      <c r="B898" s="11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1"/>
      <c r="Q898" s="1" t="s">
        <v>505</v>
      </c>
    </row>
    <row r="899" spans="1:48" ht="30" customHeight="1" x14ac:dyDescent="0.3">
      <c r="A899" s="11"/>
      <c r="B899" s="11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1"/>
      <c r="Q899" s="1" t="s">
        <v>505</v>
      </c>
    </row>
    <row r="900" spans="1:48" ht="30" customHeight="1" x14ac:dyDescent="0.3">
      <c r="A900" s="11"/>
      <c r="B900" s="11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1"/>
      <c r="Q900" s="1" t="s">
        <v>505</v>
      </c>
    </row>
    <row r="901" spans="1:48" ht="30" customHeight="1" x14ac:dyDescent="0.3">
      <c r="A901" s="11"/>
      <c r="B901" s="11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1"/>
      <c r="Q901" s="1" t="s">
        <v>505</v>
      </c>
    </row>
    <row r="902" spans="1:48" ht="30" customHeight="1" x14ac:dyDescent="0.3">
      <c r="A902" s="11"/>
      <c r="B902" s="11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1"/>
      <c r="Q902" s="1" t="s">
        <v>505</v>
      </c>
    </row>
    <row r="903" spans="1:48" ht="30" customHeight="1" x14ac:dyDescent="0.3">
      <c r="A903" s="13" t="s">
        <v>86</v>
      </c>
      <c r="B903" s="11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1"/>
      <c r="N903" t="s">
        <v>87</v>
      </c>
    </row>
    <row r="904" spans="1:48" ht="30" customHeight="1" x14ac:dyDescent="0.3">
      <c r="A904" s="13" t="s">
        <v>513</v>
      </c>
      <c r="B904" s="13" t="s">
        <v>496</v>
      </c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1"/>
      <c r="Q904" s="1" t="s">
        <v>514</v>
      </c>
    </row>
    <row r="905" spans="1:48" ht="30" customHeight="1" x14ac:dyDescent="0.3">
      <c r="A905" s="13" t="s">
        <v>148</v>
      </c>
      <c r="B905" s="13" t="s">
        <v>149</v>
      </c>
      <c r="C905" s="13" t="s">
        <v>67</v>
      </c>
      <c r="D905" s="11">
        <v>98</v>
      </c>
      <c r="E905" s="12"/>
      <c r="F905" s="12"/>
      <c r="G905" s="12"/>
      <c r="H905" s="12"/>
      <c r="I905" s="12"/>
      <c r="J905" s="12"/>
      <c r="K905" s="12"/>
      <c r="L905" s="12"/>
      <c r="M905" s="13" t="s">
        <v>51</v>
      </c>
      <c r="N905" s="1" t="s">
        <v>150</v>
      </c>
      <c r="O905" s="1" t="s">
        <v>51</v>
      </c>
      <c r="P905" s="1" t="s">
        <v>51</v>
      </c>
      <c r="Q905" s="1" t="s">
        <v>514</v>
      </c>
      <c r="R905" s="1" t="s">
        <v>63</v>
      </c>
      <c r="S905" s="1" t="s">
        <v>63</v>
      </c>
      <c r="T905" s="1" t="s">
        <v>62</v>
      </c>
      <c r="AR905" s="1" t="s">
        <v>51</v>
      </c>
      <c r="AS905" s="1" t="s">
        <v>51</v>
      </c>
      <c r="AU905" s="1" t="s">
        <v>515</v>
      </c>
      <c r="AV905">
        <v>226</v>
      </c>
    </row>
    <row r="906" spans="1:48" ht="30" customHeight="1" x14ac:dyDescent="0.3">
      <c r="A906" s="13"/>
      <c r="B906" s="13"/>
      <c r="C906" s="13"/>
      <c r="D906" s="11"/>
      <c r="E906" s="12"/>
      <c r="F906" s="12"/>
      <c r="G906" s="12"/>
      <c r="H906" s="12"/>
      <c r="I906" s="12"/>
      <c r="J906" s="12"/>
      <c r="K906" s="12"/>
      <c r="L906" s="12"/>
      <c r="M906" s="13"/>
      <c r="N906" s="1" t="s">
        <v>466</v>
      </c>
      <c r="O906" s="1" t="s">
        <v>51</v>
      </c>
      <c r="P906" s="1" t="s">
        <v>51</v>
      </c>
      <c r="Q906" s="1" t="s">
        <v>514</v>
      </c>
      <c r="R906" s="1" t="s">
        <v>62</v>
      </c>
      <c r="S906" s="1" t="s">
        <v>63</v>
      </c>
      <c r="T906" s="1" t="s">
        <v>63</v>
      </c>
      <c r="AR906" s="1" t="s">
        <v>51</v>
      </c>
      <c r="AS906" s="1" t="s">
        <v>51</v>
      </c>
      <c r="AU906" s="1" t="s">
        <v>516</v>
      </c>
      <c r="AV906">
        <v>177</v>
      </c>
    </row>
    <row r="907" spans="1:48" ht="30" customHeight="1" x14ac:dyDescent="0.3">
      <c r="A907" s="13"/>
      <c r="B907" s="13"/>
      <c r="C907" s="13"/>
      <c r="D907" s="11"/>
      <c r="E907" s="12"/>
      <c r="F907" s="12"/>
      <c r="G907" s="12"/>
      <c r="H907" s="12"/>
      <c r="I907" s="12"/>
      <c r="J907" s="12"/>
      <c r="K907" s="12"/>
      <c r="L907" s="12"/>
      <c r="M907" s="13"/>
      <c r="N907" s="1" t="s">
        <v>517</v>
      </c>
      <c r="O907" s="1" t="s">
        <v>51</v>
      </c>
      <c r="P907" s="1" t="s">
        <v>51</v>
      </c>
      <c r="Q907" s="1" t="s">
        <v>514</v>
      </c>
      <c r="R907" s="1" t="s">
        <v>62</v>
      </c>
      <c r="S907" s="1" t="s">
        <v>63</v>
      </c>
      <c r="T907" s="1" t="s">
        <v>63</v>
      </c>
      <c r="AR907" s="1" t="s">
        <v>51</v>
      </c>
      <c r="AS907" s="1" t="s">
        <v>51</v>
      </c>
      <c r="AU907" s="1" t="s">
        <v>518</v>
      </c>
      <c r="AV907">
        <v>179</v>
      </c>
    </row>
    <row r="908" spans="1:48" ht="30" customHeight="1" x14ac:dyDescent="0.3">
      <c r="A908" s="11"/>
      <c r="B908" s="11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1"/>
      <c r="Q908" s="1" t="s">
        <v>514</v>
      </c>
    </row>
    <row r="909" spans="1:48" ht="30" customHeight="1" x14ac:dyDescent="0.3">
      <c r="A909" s="11"/>
      <c r="B909" s="11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1"/>
      <c r="Q909" s="1" t="s">
        <v>514</v>
      </c>
    </row>
    <row r="910" spans="1:48" ht="30" customHeight="1" x14ac:dyDescent="0.3">
      <c r="A910" s="11"/>
      <c r="B910" s="11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1"/>
      <c r="Q910" s="1" t="s">
        <v>514</v>
      </c>
    </row>
    <row r="911" spans="1:48" ht="30" customHeight="1" x14ac:dyDescent="0.3">
      <c r="A911" s="11"/>
      <c r="B911" s="11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1"/>
      <c r="Q911" s="1" t="s">
        <v>514</v>
      </c>
    </row>
    <row r="912" spans="1:48" ht="30" customHeight="1" x14ac:dyDescent="0.3">
      <c r="A912" s="11"/>
      <c r="B912" s="11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1"/>
      <c r="Q912" s="1" t="s">
        <v>514</v>
      </c>
    </row>
    <row r="913" spans="1:17" ht="30" customHeight="1" x14ac:dyDescent="0.3">
      <c r="A913" s="11"/>
      <c r="B913" s="11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1"/>
      <c r="Q913" s="1" t="s">
        <v>514</v>
      </c>
    </row>
    <row r="914" spans="1:17" ht="30" customHeight="1" x14ac:dyDescent="0.3">
      <c r="A914" s="11"/>
      <c r="B914" s="11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1"/>
      <c r="Q914" s="1" t="s">
        <v>514</v>
      </c>
    </row>
    <row r="915" spans="1:17" ht="30" customHeight="1" x14ac:dyDescent="0.3">
      <c r="A915" s="11"/>
      <c r="B915" s="11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1"/>
      <c r="Q915" s="1" t="s">
        <v>514</v>
      </c>
    </row>
    <row r="916" spans="1:17" ht="30" customHeight="1" x14ac:dyDescent="0.3">
      <c r="A916" s="11"/>
      <c r="B916" s="11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1"/>
      <c r="Q916" s="1" t="s">
        <v>514</v>
      </c>
    </row>
    <row r="917" spans="1:17" ht="30" customHeight="1" x14ac:dyDescent="0.3">
      <c r="A917" s="11"/>
      <c r="B917" s="11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1"/>
      <c r="Q917" s="1" t="s">
        <v>514</v>
      </c>
    </row>
    <row r="918" spans="1:17" ht="30" customHeight="1" x14ac:dyDescent="0.3">
      <c r="A918" s="11"/>
      <c r="B918" s="11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1"/>
      <c r="Q918" s="1" t="s">
        <v>514</v>
      </c>
    </row>
    <row r="919" spans="1:17" ht="30" customHeight="1" x14ac:dyDescent="0.3">
      <c r="A919" s="11"/>
      <c r="B919" s="11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1"/>
      <c r="Q919" s="1" t="s">
        <v>514</v>
      </c>
    </row>
    <row r="920" spans="1:17" ht="30" customHeight="1" x14ac:dyDescent="0.3">
      <c r="A920" s="11"/>
      <c r="B920" s="11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1"/>
      <c r="Q920" s="1" t="s">
        <v>514</v>
      </c>
    </row>
    <row r="921" spans="1:17" ht="30" customHeight="1" x14ac:dyDescent="0.3">
      <c r="A921" s="11"/>
      <c r="B921" s="11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1"/>
      <c r="Q921" s="1" t="s">
        <v>514</v>
      </c>
    </row>
    <row r="922" spans="1:17" ht="30" customHeight="1" x14ac:dyDescent="0.3">
      <c r="A922" s="11"/>
      <c r="B922" s="11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1"/>
      <c r="Q922" s="1" t="s">
        <v>514</v>
      </c>
    </row>
    <row r="923" spans="1:17" ht="30" customHeight="1" x14ac:dyDescent="0.3">
      <c r="A923" s="11"/>
      <c r="B923" s="11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1"/>
      <c r="Q923" s="1" t="s">
        <v>514</v>
      </c>
    </row>
    <row r="924" spans="1:17" ht="30" customHeight="1" x14ac:dyDescent="0.3">
      <c r="A924" s="11"/>
      <c r="B924" s="11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1"/>
      <c r="Q924" s="1" t="s">
        <v>514</v>
      </c>
    </row>
    <row r="925" spans="1:17" ht="30" customHeight="1" x14ac:dyDescent="0.3">
      <c r="A925" s="11"/>
      <c r="B925" s="11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1"/>
      <c r="Q925" s="1" t="s">
        <v>514</v>
      </c>
    </row>
    <row r="926" spans="1:17" ht="30" customHeight="1" x14ac:dyDescent="0.3">
      <c r="A926" s="11"/>
      <c r="B926" s="11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1"/>
      <c r="Q926" s="1" t="s">
        <v>514</v>
      </c>
    </row>
    <row r="927" spans="1:17" ht="30" customHeight="1" x14ac:dyDescent="0.3">
      <c r="A927" s="11"/>
      <c r="B927" s="11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1"/>
      <c r="Q927" s="1" t="s">
        <v>514</v>
      </c>
    </row>
    <row r="928" spans="1:17" ht="30" customHeight="1" x14ac:dyDescent="0.3">
      <c r="A928" s="13" t="s">
        <v>86</v>
      </c>
      <c r="B928" s="11"/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1"/>
      <c r="N928" t="s">
        <v>87</v>
      </c>
    </row>
    <row r="929" spans="1:48" ht="30" customHeight="1" x14ac:dyDescent="0.3">
      <c r="A929" s="13" t="s">
        <v>765</v>
      </c>
      <c r="B929" s="13" t="s">
        <v>496</v>
      </c>
      <c r="C929" s="11"/>
      <c r="D929" s="11"/>
      <c r="E929" s="12"/>
      <c r="F929" s="12"/>
      <c r="G929" s="12"/>
      <c r="H929" s="12"/>
      <c r="I929" s="12"/>
      <c r="J929" s="12"/>
      <c r="K929" s="12"/>
      <c r="L929" s="12"/>
      <c r="M929" s="11"/>
      <c r="Q929" s="1" t="s">
        <v>519</v>
      </c>
    </row>
    <row r="930" spans="1:48" ht="30" customHeight="1" x14ac:dyDescent="0.3">
      <c r="A930" s="13" t="s">
        <v>369</v>
      </c>
      <c r="B930" s="13" t="s">
        <v>520</v>
      </c>
      <c r="C930" s="13" t="s">
        <v>110</v>
      </c>
      <c r="D930" s="11">
        <v>242</v>
      </c>
      <c r="E930" s="12"/>
      <c r="F930" s="12"/>
      <c r="G930" s="12"/>
      <c r="H930" s="12"/>
      <c r="I930" s="12"/>
      <c r="J930" s="12"/>
      <c r="K930" s="12"/>
      <c r="L930" s="12"/>
      <c r="M930" s="13" t="s">
        <v>51</v>
      </c>
      <c r="N930" s="1" t="s">
        <v>521</v>
      </c>
      <c r="O930" s="1" t="s">
        <v>51</v>
      </c>
      <c r="P930" s="1" t="s">
        <v>51</v>
      </c>
      <c r="Q930" s="1" t="s">
        <v>519</v>
      </c>
      <c r="R930" s="1" t="s">
        <v>62</v>
      </c>
      <c r="S930" s="1" t="s">
        <v>63</v>
      </c>
      <c r="T930" s="1" t="s">
        <v>63</v>
      </c>
      <c r="AR930" s="1" t="s">
        <v>51</v>
      </c>
      <c r="AS930" s="1" t="s">
        <v>51</v>
      </c>
      <c r="AU930" s="1" t="s">
        <v>522</v>
      </c>
      <c r="AV930">
        <v>181</v>
      </c>
    </row>
    <row r="931" spans="1:48" ht="30" customHeight="1" x14ac:dyDescent="0.3">
      <c r="A931" s="13" t="s">
        <v>523</v>
      </c>
      <c r="B931" s="13" t="s">
        <v>524</v>
      </c>
      <c r="C931" s="13" t="s">
        <v>67</v>
      </c>
      <c r="D931" s="11">
        <v>51</v>
      </c>
      <c r="E931" s="12"/>
      <c r="F931" s="12"/>
      <c r="G931" s="12"/>
      <c r="H931" s="12"/>
      <c r="I931" s="12"/>
      <c r="J931" s="12"/>
      <c r="K931" s="12"/>
      <c r="L931" s="12"/>
      <c r="M931" s="13" t="s">
        <v>51</v>
      </c>
      <c r="N931" s="1" t="s">
        <v>525</v>
      </c>
      <c r="O931" s="1" t="s">
        <v>51</v>
      </c>
      <c r="P931" s="1" t="s">
        <v>51</v>
      </c>
      <c r="Q931" s="1" t="s">
        <v>519</v>
      </c>
      <c r="R931" s="1" t="s">
        <v>62</v>
      </c>
      <c r="S931" s="1" t="s">
        <v>63</v>
      </c>
      <c r="T931" s="1" t="s">
        <v>63</v>
      </c>
      <c r="AR931" s="1" t="s">
        <v>51</v>
      </c>
      <c r="AS931" s="1" t="s">
        <v>51</v>
      </c>
      <c r="AU931" s="1" t="s">
        <v>526</v>
      </c>
      <c r="AV931">
        <v>190</v>
      </c>
    </row>
    <row r="932" spans="1:48" ht="30" customHeight="1" x14ac:dyDescent="0.3">
      <c r="A932" s="13" t="s">
        <v>152</v>
      </c>
      <c r="B932" s="13" t="s">
        <v>527</v>
      </c>
      <c r="C932" s="13" t="s">
        <v>164</v>
      </c>
      <c r="D932" s="11">
        <v>1</v>
      </c>
      <c r="E932" s="12"/>
      <c r="F932" s="12"/>
      <c r="G932" s="12"/>
      <c r="H932" s="12"/>
      <c r="I932" s="12"/>
      <c r="J932" s="12"/>
      <c r="K932" s="12"/>
      <c r="L932" s="12"/>
      <c r="M932" s="13" t="s">
        <v>51</v>
      </c>
      <c r="N932" s="1" t="s">
        <v>528</v>
      </c>
      <c r="O932" s="1" t="s">
        <v>51</v>
      </c>
      <c r="P932" s="1" t="s">
        <v>51</v>
      </c>
      <c r="Q932" s="1" t="s">
        <v>519</v>
      </c>
      <c r="R932" s="1" t="s">
        <v>62</v>
      </c>
      <c r="S932" s="1" t="s">
        <v>63</v>
      </c>
      <c r="T932" s="1" t="s">
        <v>63</v>
      </c>
      <c r="AR932" s="1" t="s">
        <v>51</v>
      </c>
      <c r="AS932" s="1" t="s">
        <v>51</v>
      </c>
      <c r="AU932" s="1" t="s">
        <v>529</v>
      </c>
      <c r="AV932">
        <v>182</v>
      </c>
    </row>
    <row r="933" spans="1:48" ht="30" customHeight="1" x14ac:dyDescent="0.3">
      <c r="A933" s="13" t="s">
        <v>530</v>
      </c>
      <c r="B933" s="13" t="s">
        <v>531</v>
      </c>
      <c r="C933" s="13" t="s">
        <v>110</v>
      </c>
      <c r="D933" s="11">
        <v>56</v>
      </c>
      <c r="E933" s="12"/>
      <c r="F933" s="12"/>
      <c r="G933" s="12"/>
      <c r="H933" s="12"/>
      <c r="I933" s="12"/>
      <c r="J933" s="12"/>
      <c r="K933" s="12"/>
      <c r="L933" s="12"/>
      <c r="M933" s="13" t="s">
        <v>51</v>
      </c>
      <c r="N933" s="1" t="s">
        <v>532</v>
      </c>
      <c r="O933" s="1" t="s">
        <v>51</v>
      </c>
      <c r="P933" s="1" t="s">
        <v>51</v>
      </c>
      <c r="Q933" s="1" t="s">
        <v>519</v>
      </c>
      <c r="R933" s="1" t="s">
        <v>62</v>
      </c>
      <c r="S933" s="1" t="s">
        <v>63</v>
      </c>
      <c r="T933" s="1" t="s">
        <v>63</v>
      </c>
      <c r="AR933" s="1" t="s">
        <v>51</v>
      </c>
      <c r="AS933" s="1" t="s">
        <v>51</v>
      </c>
      <c r="AU933" s="1" t="s">
        <v>533</v>
      </c>
      <c r="AV933">
        <v>183</v>
      </c>
    </row>
    <row r="934" spans="1:48" ht="30" customHeight="1" x14ac:dyDescent="0.3">
      <c r="A934" s="13" t="s">
        <v>530</v>
      </c>
      <c r="B934" s="13" t="s">
        <v>534</v>
      </c>
      <c r="C934" s="13" t="s">
        <v>110</v>
      </c>
      <c r="D934" s="11">
        <v>42</v>
      </c>
      <c r="E934" s="12"/>
      <c r="F934" s="12"/>
      <c r="G934" s="12"/>
      <c r="H934" s="12"/>
      <c r="I934" s="12"/>
      <c r="J934" s="12"/>
      <c r="K934" s="12"/>
      <c r="L934" s="12"/>
      <c r="M934" s="13" t="s">
        <v>51</v>
      </c>
      <c r="N934" s="1" t="s">
        <v>535</v>
      </c>
      <c r="O934" s="1" t="s">
        <v>51</v>
      </c>
      <c r="P934" s="1" t="s">
        <v>51</v>
      </c>
      <c r="Q934" s="1" t="s">
        <v>519</v>
      </c>
      <c r="R934" s="1" t="s">
        <v>62</v>
      </c>
      <c r="S934" s="1" t="s">
        <v>63</v>
      </c>
      <c r="T934" s="1" t="s">
        <v>63</v>
      </c>
      <c r="AR934" s="1" t="s">
        <v>51</v>
      </c>
      <c r="AS934" s="1" t="s">
        <v>51</v>
      </c>
      <c r="AU934" s="1" t="s">
        <v>536</v>
      </c>
      <c r="AV934">
        <v>184</v>
      </c>
    </row>
    <row r="935" spans="1:48" ht="30" customHeight="1" x14ac:dyDescent="0.3">
      <c r="A935" s="13" t="s">
        <v>537</v>
      </c>
      <c r="B935" s="13" t="s">
        <v>538</v>
      </c>
      <c r="C935" s="13" t="s">
        <v>110</v>
      </c>
      <c r="D935" s="11">
        <v>24</v>
      </c>
      <c r="E935" s="12"/>
      <c r="F935" s="12"/>
      <c r="G935" s="12"/>
      <c r="H935" s="12"/>
      <c r="I935" s="12"/>
      <c r="J935" s="12"/>
      <c r="K935" s="12"/>
      <c r="L935" s="12"/>
      <c r="M935" s="13" t="s">
        <v>51</v>
      </c>
      <c r="N935" s="1" t="s">
        <v>539</v>
      </c>
      <c r="O935" s="1" t="s">
        <v>51</v>
      </c>
      <c r="P935" s="1" t="s">
        <v>51</v>
      </c>
      <c r="Q935" s="1" t="s">
        <v>519</v>
      </c>
      <c r="R935" s="1" t="s">
        <v>62</v>
      </c>
      <c r="S935" s="1" t="s">
        <v>63</v>
      </c>
      <c r="T935" s="1" t="s">
        <v>63</v>
      </c>
      <c r="AR935" s="1" t="s">
        <v>51</v>
      </c>
      <c r="AS935" s="1" t="s">
        <v>51</v>
      </c>
      <c r="AU935" s="1" t="s">
        <v>540</v>
      </c>
      <c r="AV935">
        <v>185</v>
      </c>
    </row>
    <row r="936" spans="1:48" ht="30" customHeight="1" x14ac:dyDescent="0.3">
      <c r="A936" s="13" t="s">
        <v>170</v>
      </c>
      <c r="B936" s="13" t="s">
        <v>171</v>
      </c>
      <c r="C936" s="13" t="s">
        <v>110</v>
      </c>
      <c r="D936" s="11">
        <v>13</v>
      </c>
      <c r="E936" s="12"/>
      <c r="F936" s="12"/>
      <c r="G936" s="12"/>
      <c r="H936" s="12"/>
      <c r="I936" s="12"/>
      <c r="J936" s="12"/>
      <c r="K936" s="12"/>
      <c r="L936" s="12"/>
      <c r="M936" s="13" t="s">
        <v>51</v>
      </c>
      <c r="N936" s="1" t="s">
        <v>172</v>
      </c>
      <c r="O936" s="1" t="s">
        <v>51</v>
      </c>
      <c r="P936" s="1" t="s">
        <v>51</v>
      </c>
      <c r="Q936" s="1" t="s">
        <v>519</v>
      </c>
      <c r="R936" s="1" t="s">
        <v>62</v>
      </c>
      <c r="S936" s="1" t="s">
        <v>63</v>
      </c>
      <c r="T936" s="1" t="s">
        <v>63</v>
      </c>
      <c r="AR936" s="1" t="s">
        <v>51</v>
      </c>
      <c r="AS936" s="1" t="s">
        <v>51</v>
      </c>
      <c r="AU936" s="1" t="s">
        <v>541</v>
      </c>
      <c r="AV936">
        <v>186</v>
      </c>
    </row>
    <row r="937" spans="1:48" ht="30" customHeight="1" x14ac:dyDescent="0.3">
      <c r="A937" s="13" t="s">
        <v>542</v>
      </c>
      <c r="B937" s="13" t="s">
        <v>543</v>
      </c>
      <c r="C937" s="13" t="s">
        <v>110</v>
      </c>
      <c r="D937" s="11">
        <v>66</v>
      </c>
      <c r="E937" s="12"/>
      <c r="F937" s="12"/>
      <c r="G937" s="12"/>
      <c r="H937" s="12"/>
      <c r="I937" s="12"/>
      <c r="J937" s="12"/>
      <c r="K937" s="12"/>
      <c r="L937" s="12"/>
      <c r="M937" s="13" t="s">
        <v>51</v>
      </c>
      <c r="N937" s="1" t="s">
        <v>544</v>
      </c>
      <c r="O937" s="1" t="s">
        <v>51</v>
      </c>
      <c r="P937" s="1" t="s">
        <v>51</v>
      </c>
      <c r="Q937" s="1" t="s">
        <v>519</v>
      </c>
      <c r="R937" s="1" t="s">
        <v>62</v>
      </c>
      <c r="S937" s="1" t="s">
        <v>63</v>
      </c>
      <c r="T937" s="1" t="s">
        <v>63</v>
      </c>
      <c r="AR937" s="1" t="s">
        <v>51</v>
      </c>
      <c r="AS937" s="1" t="s">
        <v>51</v>
      </c>
      <c r="AU937" s="1" t="s">
        <v>545</v>
      </c>
      <c r="AV937">
        <v>187</v>
      </c>
    </row>
    <row r="938" spans="1:48" ht="30" customHeight="1" x14ac:dyDescent="0.3">
      <c r="A938" s="11"/>
      <c r="B938" s="11"/>
      <c r="C938" s="11"/>
      <c r="D938" s="11"/>
      <c r="E938" s="12"/>
      <c r="F938" s="12"/>
      <c r="G938" s="12"/>
      <c r="H938" s="12"/>
      <c r="I938" s="12"/>
      <c r="J938" s="12"/>
      <c r="K938" s="12"/>
      <c r="L938" s="12"/>
      <c r="M938" s="11"/>
      <c r="Q938" s="1" t="s">
        <v>519</v>
      </c>
    </row>
    <row r="939" spans="1:48" ht="30" customHeight="1" x14ac:dyDescent="0.3">
      <c r="A939" s="11"/>
      <c r="B939" s="11"/>
      <c r="C939" s="11"/>
      <c r="D939" s="11"/>
      <c r="E939" s="12"/>
      <c r="F939" s="12"/>
      <c r="G939" s="12"/>
      <c r="H939" s="12"/>
      <c r="I939" s="12"/>
      <c r="J939" s="12"/>
      <c r="K939" s="12"/>
      <c r="L939" s="12"/>
      <c r="M939" s="11"/>
      <c r="Q939" s="1" t="s">
        <v>519</v>
      </c>
    </row>
    <row r="940" spans="1:48" ht="30" customHeight="1" x14ac:dyDescent="0.3">
      <c r="A940" s="11"/>
      <c r="B940" s="11"/>
      <c r="C940" s="11"/>
      <c r="D940" s="11"/>
      <c r="E940" s="12"/>
      <c r="F940" s="12"/>
      <c r="G940" s="12"/>
      <c r="H940" s="12"/>
      <c r="I940" s="12"/>
      <c r="J940" s="12"/>
      <c r="K940" s="12"/>
      <c r="L940" s="12"/>
      <c r="M940" s="11"/>
      <c r="Q940" s="1" t="s">
        <v>519</v>
      </c>
    </row>
    <row r="941" spans="1:48" ht="30" customHeight="1" x14ac:dyDescent="0.3">
      <c r="A941" s="11"/>
      <c r="B941" s="11"/>
      <c r="C941" s="11"/>
      <c r="D941" s="11"/>
      <c r="E941" s="12"/>
      <c r="F941" s="12"/>
      <c r="G941" s="12"/>
      <c r="H941" s="12"/>
      <c r="I941" s="12"/>
      <c r="J941" s="12"/>
      <c r="K941" s="12"/>
      <c r="L941" s="12"/>
      <c r="M941" s="11"/>
      <c r="Q941" s="1" t="s">
        <v>519</v>
      </c>
    </row>
    <row r="942" spans="1:48" ht="30" customHeight="1" x14ac:dyDescent="0.3">
      <c r="A942" s="11"/>
      <c r="B942" s="11"/>
      <c r="C942" s="11"/>
      <c r="D942" s="11"/>
      <c r="E942" s="12"/>
      <c r="F942" s="12"/>
      <c r="G942" s="12"/>
      <c r="H942" s="12"/>
      <c r="I942" s="12"/>
      <c r="J942" s="12"/>
      <c r="K942" s="12"/>
      <c r="L942" s="12"/>
      <c r="M942" s="11"/>
      <c r="Q942" s="1" t="s">
        <v>519</v>
      </c>
    </row>
    <row r="943" spans="1:48" ht="30" customHeight="1" x14ac:dyDescent="0.3">
      <c r="A943" s="11"/>
      <c r="B943" s="11"/>
      <c r="C943" s="11"/>
      <c r="D943" s="11"/>
      <c r="E943" s="12"/>
      <c r="F943" s="12"/>
      <c r="G943" s="12"/>
      <c r="H943" s="12"/>
      <c r="I943" s="12"/>
      <c r="J943" s="12"/>
      <c r="K943" s="12"/>
      <c r="L943" s="12"/>
      <c r="M943" s="11"/>
      <c r="Q943" s="1" t="s">
        <v>519</v>
      </c>
    </row>
    <row r="944" spans="1:48" ht="30" customHeight="1" x14ac:dyDescent="0.3">
      <c r="A944" s="11"/>
      <c r="B944" s="11"/>
      <c r="C944" s="11"/>
      <c r="D944" s="11"/>
      <c r="E944" s="12"/>
      <c r="F944" s="12"/>
      <c r="G944" s="12"/>
      <c r="H944" s="12"/>
      <c r="I944" s="12"/>
      <c r="J944" s="12"/>
      <c r="K944" s="12"/>
      <c r="L944" s="12"/>
      <c r="M944" s="11"/>
      <c r="Q944" s="1" t="s">
        <v>519</v>
      </c>
    </row>
    <row r="945" spans="1:48" ht="30" customHeight="1" x14ac:dyDescent="0.3">
      <c r="A945" s="11"/>
      <c r="B945" s="11"/>
      <c r="C945" s="11"/>
      <c r="D945" s="11"/>
      <c r="E945" s="12"/>
      <c r="F945" s="12"/>
      <c r="G945" s="12"/>
      <c r="H945" s="12"/>
      <c r="I945" s="12"/>
      <c r="J945" s="12"/>
      <c r="K945" s="12"/>
      <c r="L945" s="12"/>
      <c r="M945" s="11"/>
      <c r="Q945" s="1" t="s">
        <v>519</v>
      </c>
    </row>
    <row r="946" spans="1:48" ht="30" customHeight="1" x14ac:dyDescent="0.3">
      <c r="A946" s="11"/>
      <c r="B946" s="11"/>
      <c r="C946" s="11"/>
      <c r="D946" s="11"/>
      <c r="E946" s="12"/>
      <c r="F946" s="12"/>
      <c r="G946" s="12"/>
      <c r="H946" s="12"/>
      <c r="I946" s="12"/>
      <c r="J946" s="12"/>
      <c r="K946" s="12"/>
      <c r="L946" s="12"/>
      <c r="M946" s="11"/>
      <c r="Q946" s="1" t="s">
        <v>519</v>
      </c>
    </row>
    <row r="947" spans="1:48" ht="30" customHeight="1" x14ac:dyDescent="0.3">
      <c r="A947" s="11"/>
      <c r="B947" s="11"/>
      <c r="C947" s="11"/>
      <c r="D947" s="11"/>
      <c r="E947" s="12"/>
      <c r="F947" s="12"/>
      <c r="G947" s="12"/>
      <c r="H947" s="12"/>
      <c r="I947" s="12"/>
      <c r="J947" s="12"/>
      <c r="K947" s="12"/>
      <c r="L947" s="12"/>
      <c r="M947" s="11"/>
      <c r="Q947" s="1" t="s">
        <v>519</v>
      </c>
    </row>
    <row r="948" spans="1:48" ht="30" customHeight="1" x14ac:dyDescent="0.3">
      <c r="A948" s="11"/>
      <c r="B948" s="11"/>
      <c r="C948" s="11"/>
      <c r="D948" s="11"/>
      <c r="E948" s="12"/>
      <c r="F948" s="12"/>
      <c r="G948" s="12"/>
      <c r="H948" s="12"/>
      <c r="I948" s="12"/>
      <c r="J948" s="12"/>
      <c r="K948" s="12"/>
      <c r="L948" s="12"/>
      <c r="M948" s="11"/>
      <c r="Q948" s="1" t="s">
        <v>519</v>
      </c>
    </row>
    <row r="949" spans="1:48" ht="30" customHeight="1" x14ac:dyDescent="0.3">
      <c r="A949" s="11"/>
      <c r="B949" s="11"/>
      <c r="C949" s="11"/>
      <c r="D949" s="11"/>
      <c r="E949" s="12"/>
      <c r="F949" s="12"/>
      <c r="G949" s="12"/>
      <c r="H949" s="12"/>
      <c r="I949" s="12"/>
      <c r="J949" s="12"/>
      <c r="K949" s="12"/>
      <c r="L949" s="12"/>
      <c r="M949" s="11"/>
      <c r="Q949" s="1" t="s">
        <v>519</v>
      </c>
    </row>
    <row r="950" spans="1:48" ht="30" customHeight="1" x14ac:dyDescent="0.3">
      <c r="A950" s="11"/>
      <c r="B950" s="11"/>
      <c r="C950" s="11"/>
      <c r="D950" s="11"/>
      <c r="E950" s="12"/>
      <c r="F950" s="12"/>
      <c r="G950" s="12"/>
      <c r="H950" s="12"/>
      <c r="I950" s="12"/>
      <c r="J950" s="12"/>
      <c r="K950" s="12"/>
      <c r="L950" s="12"/>
      <c r="M950" s="11"/>
      <c r="Q950" s="1" t="s">
        <v>519</v>
      </c>
    </row>
    <row r="951" spans="1:48" ht="30" customHeight="1" x14ac:dyDescent="0.3">
      <c r="A951" s="11"/>
      <c r="B951" s="11"/>
      <c r="C951" s="11"/>
      <c r="D951" s="11"/>
      <c r="E951" s="12"/>
      <c r="F951" s="12"/>
      <c r="G951" s="12"/>
      <c r="H951" s="12"/>
      <c r="I951" s="12"/>
      <c r="J951" s="12"/>
      <c r="K951" s="12"/>
      <c r="L951" s="12"/>
      <c r="M951" s="11"/>
      <c r="Q951" s="1" t="s">
        <v>519</v>
      </c>
    </row>
    <row r="952" spans="1:48" ht="30" customHeight="1" x14ac:dyDescent="0.3">
      <c r="A952" s="11"/>
      <c r="B952" s="11"/>
      <c r="C952" s="11"/>
      <c r="D952" s="11"/>
      <c r="E952" s="12"/>
      <c r="F952" s="12"/>
      <c r="G952" s="12"/>
      <c r="H952" s="12"/>
      <c r="I952" s="12"/>
      <c r="J952" s="12"/>
      <c r="K952" s="12"/>
      <c r="L952" s="12"/>
      <c r="M952" s="11"/>
      <c r="Q952" s="1" t="s">
        <v>519</v>
      </c>
    </row>
    <row r="953" spans="1:48" ht="30" customHeight="1" x14ac:dyDescent="0.3">
      <c r="A953" s="13" t="s">
        <v>86</v>
      </c>
      <c r="B953" s="11"/>
      <c r="C953" s="11"/>
      <c r="D953" s="11"/>
      <c r="E953" s="12"/>
      <c r="F953" s="12"/>
      <c r="G953" s="12"/>
      <c r="H953" s="12"/>
      <c r="I953" s="12"/>
      <c r="J953" s="12"/>
      <c r="K953" s="12"/>
      <c r="L953" s="12"/>
      <c r="M953" s="11"/>
      <c r="N953" t="s">
        <v>87</v>
      </c>
    </row>
    <row r="954" spans="1:48" ht="30" customHeight="1" x14ac:dyDescent="0.3">
      <c r="A954" s="13" t="s">
        <v>766</v>
      </c>
      <c r="B954" s="13" t="s">
        <v>496</v>
      </c>
      <c r="C954" s="11"/>
      <c r="D954" s="11"/>
      <c r="E954" s="12"/>
      <c r="F954" s="12"/>
      <c r="G954" s="12"/>
      <c r="H954" s="12"/>
      <c r="I954" s="12"/>
      <c r="J954" s="12"/>
      <c r="K954" s="12"/>
      <c r="L954" s="12"/>
      <c r="M954" s="11"/>
      <c r="Q954" s="1" t="s">
        <v>546</v>
      </c>
    </row>
    <row r="955" spans="1:48" ht="30" customHeight="1" x14ac:dyDescent="0.3">
      <c r="A955" s="13" t="s">
        <v>547</v>
      </c>
      <c r="B955" s="13" t="s">
        <v>548</v>
      </c>
      <c r="C955" s="13" t="s">
        <v>67</v>
      </c>
      <c r="D955" s="11">
        <v>231</v>
      </c>
      <c r="E955" s="12"/>
      <c r="F955" s="12"/>
      <c r="G955" s="12"/>
      <c r="H955" s="12"/>
      <c r="I955" s="12"/>
      <c r="J955" s="12"/>
      <c r="K955" s="12"/>
      <c r="L955" s="12"/>
      <c r="M955" s="13" t="s">
        <v>51</v>
      </c>
      <c r="N955" s="1" t="s">
        <v>549</v>
      </c>
      <c r="O955" s="1" t="s">
        <v>51</v>
      </c>
      <c r="P955" s="1" t="s">
        <v>51</v>
      </c>
      <c r="Q955" s="1" t="s">
        <v>546</v>
      </c>
      <c r="R955" s="1" t="s">
        <v>62</v>
      </c>
      <c r="S955" s="1" t="s">
        <v>63</v>
      </c>
      <c r="T955" s="1" t="s">
        <v>63</v>
      </c>
      <c r="AR955" s="1" t="s">
        <v>51</v>
      </c>
      <c r="AS955" s="1" t="s">
        <v>51</v>
      </c>
      <c r="AU955" s="1" t="s">
        <v>550</v>
      </c>
      <c r="AV955">
        <v>189</v>
      </c>
    </row>
    <row r="956" spans="1:48" ht="30" customHeight="1" x14ac:dyDescent="0.3">
      <c r="A956" s="11"/>
      <c r="B956" s="11"/>
      <c r="C956" s="11"/>
      <c r="D956" s="11"/>
      <c r="E956" s="12"/>
      <c r="F956" s="12"/>
      <c r="G956" s="12"/>
      <c r="H956" s="12"/>
      <c r="I956" s="12"/>
      <c r="J956" s="12"/>
      <c r="K956" s="12"/>
      <c r="L956" s="12"/>
      <c r="M956" s="11"/>
      <c r="Q956" s="1" t="s">
        <v>546</v>
      </c>
    </row>
    <row r="957" spans="1:48" ht="30" customHeight="1" x14ac:dyDescent="0.3">
      <c r="A957" s="11"/>
      <c r="B957" s="11"/>
      <c r="C957" s="11"/>
      <c r="D957" s="11"/>
      <c r="E957" s="12"/>
      <c r="F957" s="12"/>
      <c r="G957" s="12"/>
      <c r="H957" s="12"/>
      <c r="I957" s="12"/>
      <c r="J957" s="12"/>
      <c r="K957" s="12"/>
      <c r="L957" s="12"/>
      <c r="M957" s="11"/>
      <c r="Q957" s="1" t="s">
        <v>546</v>
      </c>
    </row>
    <row r="958" spans="1:48" ht="30" customHeight="1" x14ac:dyDescent="0.3">
      <c r="A958" s="11"/>
      <c r="B958" s="11"/>
      <c r="C958" s="11"/>
      <c r="D958" s="11"/>
      <c r="E958" s="12"/>
      <c r="F958" s="12"/>
      <c r="G958" s="12"/>
      <c r="H958" s="12"/>
      <c r="I958" s="12"/>
      <c r="J958" s="12"/>
      <c r="K958" s="12"/>
      <c r="L958" s="12"/>
      <c r="M958" s="11"/>
      <c r="Q958" s="1" t="s">
        <v>546</v>
      </c>
    </row>
    <row r="959" spans="1:48" ht="30" customHeight="1" x14ac:dyDescent="0.3">
      <c r="A959" s="11"/>
      <c r="B959" s="11"/>
      <c r="C959" s="11"/>
      <c r="D959" s="11"/>
      <c r="E959" s="12"/>
      <c r="F959" s="12"/>
      <c r="G959" s="12"/>
      <c r="H959" s="12"/>
      <c r="I959" s="12"/>
      <c r="J959" s="12"/>
      <c r="K959" s="12"/>
      <c r="L959" s="12"/>
      <c r="M959" s="11"/>
      <c r="Q959" s="1" t="s">
        <v>546</v>
      </c>
    </row>
    <row r="960" spans="1:48" ht="30" customHeight="1" x14ac:dyDescent="0.3">
      <c r="A960" s="11"/>
      <c r="B960" s="11"/>
      <c r="C960" s="11"/>
      <c r="D960" s="11"/>
      <c r="E960" s="12"/>
      <c r="F960" s="12"/>
      <c r="G960" s="12"/>
      <c r="H960" s="12"/>
      <c r="I960" s="12"/>
      <c r="J960" s="12"/>
      <c r="K960" s="12"/>
      <c r="L960" s="12"/>
      <c r="M960" s="11"/>
      <c r="Q960" s="1" t="s">
        <v>546</v>
      </c>
    </row>
    <row r="961" spans="1:17" ht="30" customHeight="1" x14ac:dyDescent="0.3">
      <c r="A961" s="11"/>
      <c r="B961" s="11"/>
      <c r="C961" s="11"/>
      <c r="D961" s="11"/>
      <c r="E961" s="12"/>
      <c r="F961" s="12"/>
      <c r="G961" s="12"/>
      <c r="H961" s="12"/>
      <c r="I961" s="12"/>
      <c r="J961" s="12"/>
      <c r="K961" s="12"/>
      <c r="L961" s="12"/>
      <c r="M961" s="11"/>
      <c r="Q961" s="1" t="s">
        <v>546</v>
      </c>
    </row>
    <row r="962" spans="1:17" ht="30" customHeight="1" x14ac:dyDescent="0.3">
      <c r="A962" s="11"/>
      <c r="B962" s="11"/>
      <c r="C962" s="11"/>
      <c r="D962" s="11"/>
      <c r="E962" s="12"/>
      <c r="F962" s="12"/>
      <c r="G962" s="12"/>
      <c r="H962" s="12"/>
      <c r="I962" s="12"/>
      <c r="J962" s="12"/>
      <c r="K962" s="12"/>
      <c r="L962" s="12"/>
      <c r="M962" s="11"/>
      <c r="Q962" s="1" t="s">
        <v>546</v>
      </c>
    </row>
    <row r="963" spans="1:17" ht="30" customHeight="1" x14ac:dyDescent="0.3">
      <c r="A963" s="11"/>
      <c r="B963" s="11"/>
      <c r="C963" s="11"/>
      <c r="D963" s="11"/>
      <c r="E963" s="12"/>
      <c r="F963" s="12"/>
      <c r="G963" s="12"/>
      <c r="H963" s="12"/>
      <c r="I963" s="12"/>
      <c r="J963" s="12"/>
      <c r="K963" s="12"/>
      <c r="L963" s="12"/>
      <c r="M963" s="11"/>
      <c r="Q963" s="1" t="s">
        <v>546</v>
      </c>
    </row>
    <row r="964" spans="1:17" ht="30" customHeight="1" x14ac:dyDescent="0.3">
      <c r="A964" s="11"/>
      <c r="B964" s="11"/>
      <c r="C964" s="11"/>
      <c r="D964" s="11"/>
      <c r="E964" s="12"/>
      <c r="F964" s="12"/>
      <c r="G964" s="12"/>
      <c r="H964" s="12"/>
      <c r="I964" s="12"/>
      <c r="J964" s="12"/>
      <c r="K964" s="12"/>
      <c r="L964" s="12"/>
      <c r="M964" s="11"/>
      <c r="Q964" s="1" t="s">
        <v>546</v>
      </c>
    </row>
    <row r="965" spans="1:17" ht="30" customHeight="1" x14ac:dyDescent="0.3">
      <c r="A965" s="11"/>
      <c r="B965" s="11"/>
      <c r="C965" s="11"/>
      <c r="D965" s="11"/>
      <c r="E965" s="12"/>
      <c r="F965" s="12"/>
      <c r="G965" s="12"/>
      <c r="H965" s="12"/>
      <c r="I965" s="12"/>
      <c r="J965" s="12"/>
      <c r="K965" s="12"/>
      <c r="L965" s="12"/>
      <c r="M965" s="11"/>
      <c r="Q965" s="1" t="s">
        <v>546</v>
      </c>
    </row>
    <row r="966" spans="1:17" ht="30" customHeight="1" x14ac:dyDescent="0.3">
      <c r="A966" s="11"/>
      <c r="B966" s="11"/>
      <c r="C966" s="11"/>
      <c r="D966" s="11"/>
      <c r="E966" s="12"/>
      <c r="F966" s="12"/>
      <c r="G966" s="12"/>
      <c r="H966" s="12"/>
      <c r="I966" s="12"/>
      <c r="J966" s="12"/>
      <c r="K966" s="12"/>
      <c r="L966" s="12"/>
      <c r="M966" s="11"/>
      <c r="Q966" s="1" t="s">
        <v>546</v>
      </c>
    </row>
    <row r="967" spans="1:17" ht="30" customHeight="1" x14ac:dyDescent="0.3">
      <c r="A967" s="11"/>
      <c r="B967" s="11"/>
      <c r="C967" s="11"/>
      <c r="D967" s="11"/>
      <c r="E967" s="12"/>
      <c r="F967" s="12"/>
      <c r="G967" s="12"/>
      <c r="H967" s="12"/>
      <c r="I967" s="12"/>
      <c r="J967" s="12"/>
      <c r="K967" s="12"/>
      <c r="L967" s="12"/>
      <c r="M967" s="11"/>
      <c r="Q967" s="1" t="s">
        <v>546</v>
      </c>
    </row>
    <row r="968" spans="1:17" ht="30" customHeight="1" x14ac:dyDescent="0.3">
      <c r="A968" s="11"/>
      <c r="B968" s="11"/>
      <c r="C968" s="11"/>
      <c r="D968" s="11"/>
      <c r="E968" s="12"/>
      <c r="F968" s="12"/>
      <c r="G968" s="12"/>
      <c r="H968" s="12"/>
      <c r="I968" s="12"/>
      <c r="J968" s="12"/>
      <c r="K968" s="12"/>
      <c r="L968" s="12"/>
      <c r="M968" s="11"/>
      <c r="Q968" s="1" t="s">
        <v>546</v>
      </c>
    </row>
    <row r="969" spans="1:17" ht="30" customHeight="1" x14ac:dyDescent="0.3">
      <c r="A969" s="11"/>
      <c r="B969" s="11"/>
      <c r="C969" s="11"/>
      <c r="D969" s="11"/>
      <c r="E969" s="12"/>
      <c r="F969" s="12"/>
      <c r="G969" s="12"/>
      <c r="H969" s="12"/>
      <c r="I969" s="12"/>
      <c r="J969" s="12"/>
      <c r="K969" s="12"/>
      <c r="L969" s="12"/>
      <c r="M969" s="11"/>
      <c r="Q969" s="1" t="s">
        <v>546</v>
      </c>
    </row>
    <row r="970" spans="1:17" ht="30" customHeight="1" x14ac:dyDescent="0.3">
      <c r="A970" s="11"/>
      <c r="B970" s="11"/>
      <c r="C970" s="11"/>
      <c r="D970" s="11"/>
      <c r="E970" s="12"/>
      <c r="F970" s="12"/>
      <c r="G970" s="12"/>
      <c r="H970" s="12"/>
      <c r="I970" s="12"/>
      <c r="J970" s="12"/>
      <c r="K970" s="12"/>
      <c r="L970" s="12"/>
      <c r="M970" s="11"/>
      <c r="Q970" s="1" t="s">
        <v>546</v>
      </c>
    </row>
    <row r="971" spans="1:17" ht="30" customHeight="1" x14ac:dyDescent="0.3">
      <c r="A971" s="11"/>
      <c r="B971" s="11"/>
      <c r="C971" s="11"/>
      <c r="D971" s="11"/>
      <c r="E971" s="12"/>
      <c r="F971" s="12"/>
      <c r="G971" s="12"/>
      <c r="H971" s="12"/>
      <c r="I971" s="12"/>
      <c r="J971" s="12"/>
      <c r="K971" s="12"/>
      <c r="L971" s="12"/>
      <c r="M971" s="11"/>
      <c r="Q971" s="1" t="s">
        <v>546</v>
      </c>
    </row>
    <row r="972" spans="1:17" ht="30" customHeight="1" x14ac:dyDescent="0.3">
      <c r="A972" s="11"/>
      <c r="B972" s="11"/>
      <c r="C972" s="11"/>
      <c r="D972" s="11"/>
      <c r="E972" s="12"/>
      <c r="F972" s="12"/>
      <c r="G972" s="12"/>
      <c r="H972" s="12"/>
      <c r="I972" s="12"/>
      <c r="J972" s="12"/>
      <c r="K972" s="12"/>
      <c r="L972" s="12"/>
      <c r="M972" s="11"/>
      <c r="Q972" s="1" t="s">
        <v>546</v>
      </c>
    </row>
    <row r="973" spans="1:17" ht="30" customHeight="1" x14ac:dyDescent="0.3">
      <c r="A973" s="11"/>
      <c r="B973" s="11"/>
      <c r="C973" s="11"/>
      <c r="D973" s="11"/>
      <c r="E973" s="12"/>
      <c r="F973" s="12"/>
      <c r="G973" s="12"/>
      <c r="H973" s="12"/>
      <c r="I973" s="12"/>
      <c r="J973" s="12"/>
      <c r="K973" s="12"/>
      <c r="L973" s="12"/>
      <c r="M973" s="11"/>
      <c r="Q973" s="1" t="s">
        <v>546</v>
      </c>
    </row>
    <row r="974" spans="1:17" ht="30" customHeight="1" x14ac:dyDescent="0.3">
      <c r="A974" s="11"/>
      <c r="B974" s="11"/>
      <c r="C974" s="11"/>
      <c r="D974" s="11"/>
      <c r="E974" s="12"/>
      <c r="F974" s="12"/>
      <c r="G974" s="12"/>
      <c r="H974" s="12"/>
      <c r="I974" s="12"/>
      <c r="J974" s="12"/>
      <c r="K974" s="12"/>
      <c r="L974" s="12"/>
      <c r="M974" s="11"/>
      <c r="Q974" s="1" t="s">
        <v>546</v>
      </c>
    </row>
    <row r="975" spans="1:17" ht="30" customHeight="1" x14ac:dyDescent="0.3">
      <c r="A975" s="11"/>
      <c r="B975" s="11"/>
      <c r="C975" s="11"/>
      <c r="D975" s="11"/>
      <c r="E975" s="12"/>
      <c r="F975" s="12"/>
      <c r="G975" s="12"/>
      <c r="H975" s="12"/>
      <c r="I975" s="12"/>
      <c r="J975" s="12"/>
      <c r="K975" s="12"/>
      <c r="L975" s="12"/>
      <c r="M975" s="11"/>
      <c r="Q975" s="1" t="s">
        <v>546</v>
      </c>
    </row>
    <row r="976" spans="1:17" ht="30" customHeight="1" x14ac:dyDescent="0.3">
      <c r="A976" s="11"/>
      <c r="B976" s="11"/>
      <c r="C976" s="11"/>
      <c r="D976" s="11"/>
      <c r="E976" s="12"/>
      <c r="F976" s="12"/>
      <c r="G976" s="12"/>
      <c r="H976" s="12"/>
      <c r="I976" s="12"/>
      <c r="J976" s="12"/>
      <c r="K976" s="12"/>
      <c r="L976" s="12"/>
      <c r="M976" s="11"/>
      <c r="Q976" s="1" t="s">
        <v>546</v>
      </c>
    </row>
    <row r="977" spans="1:48" ht="30" customHeight="1" x14ac:dyDescent="0.3">
      <c r="A977" s="11"/>
      <c r="B977" s="11"/>
      <c r="C977" s="11"/>
      <c r="D977" s="11"/>
      <c r="E977" s="12"/>
      <c r="F977" s="12"/>
      <c r="G977" s="12"/>
      <c r="H977" s="12"/>
      <c r="I977" s="12"/>
      <c r="J977" s="12"/>
      <c r="K977" s="12"/>
      <c r="L977" s="12"/>
      <c r="M977" s="11"/>
      <c r="Q977" s="1" t="s">
        <v>546</v>
      </c>
    </row>
    <row r="978" spans="1:48" ht="30" customHeight="1" x14ac:dyDescent="0.3">
      <c r="A978" s="13" t="s">
        <v>86</v>
      </c>
      <c r="B978" s="11"/>
      <c r="C978" s="11"/>
      <c r="D978" s="11"/>
      <c r="E978" s="12"/>
      <c r="F978" s="12"/>
      <c r="G978" s="12"/>
      <c r="H978" s="12"/>
      <c r="I978" s="12"/>
      <c r="J978" s="12"/>
      <c r="K978" s="12"/>
      <c r="L978" s="12"/>
      <c r="M978" s="11"/>
      <c r="N978" t="s">
        <v>87</v>
      </c>
    </row>
    <row r="979" spans="1:48" ht="30" customHeight="1" x14ac:dyDescent="0.3">
      <c r="A979" s="13" t="s">
        <v>767</v>
      </c>
      <c r="B979" s="13" t="s">
        <v>496</v>
      </c>
      <c r="C979" s="11"/>
      <c r="D979" s="11"/>
      <c r="E979" s="12"/>
      <c r="F979" s="12"/>
      <c r="G979" s="12"/>
      <c r="H979" s="12"/>
      <c r="I979" s="12"/>
      <c r="J979" s="12"/>
      <c r="K979" s="12"/>
      <c r="L979" s="12"/>
      <c r="M979" s="11"/>
      <c r="Q979" s="1" t="s">
        <v>551</v>
      </c>
    </row>
    <row r="980" spans="1:48" ht="30" customHeight="1" x14ac:dyDescent="0.3">
      <c r="A980" s="13" t="s">
        <v>179</v>
      </c>
      <c r="B980" s="13" t="s">
        <v>180</v>
      </c>
      <c r="C980" s="13" t="s">
        <v>181</v>
      </c>
      <c r="D980" s="11">
        <v>16</v>
      </c>
      <c r="E980" s="12"/>
      <c r="F980" s="12"/>
      <c r="G980" s="12"/>
      <c r="H980" s="12"/>
      <c r="I980" s="12"/>
      <c r="J980" s="12"/>
      <c r="K980" s="12"/>
      <c r="L980" s="12"/>
      <c r="M980" s="13" t="s">
        <v>51</v>
      </c>
      <c r="N980" s="1" t="s">
        <v>182</v>
      </c>
      <c r="O980" s="1" t="s">
        <v>51</v>
      </c>
      <c r="P980" s="1" t="s">
        <v>51</v>
      </c>
      <c r="Q980" s="1" t="s">
        <v>551</v>
      </c>
      <c r="R980" s="1" t="s">
        <v>62</v>
      </c>
      <c r="S980" s="1" t="s">
        <v>63</v>
      </c>
      <c r="T980" s="1" t="s">
        <v>63</v>
      </c>
      <c r="AR980" s="1" t="s">
        <v>51</v>
      </c>
      <c r="AS980" s="1" t="s">
        <v>51</v>
      </c>
      <c r="AU980" s="1" t="s">
        <v>552</v>
      </c>
      <c r="AV980">
        <v>192</v>
      </c>
    </row>
    <row r="981" spans="1:48" ht="30" customHeight="1" x14ac:dyDescent="0.3">
      <c r="A981" s="13" t="s">
        <v>184</v>
      </c>
      <c r="B981" s="13" t="s">
        <v>185</v>
      </c>
      <c r="C981" s="13" t="s">
        <v>67</v>
      </c>
      <c r="D981" s="11">
        <v>337</v>
      </c>
      <c r="E981" s="12"/>
      <c r="F981" s="12"/>
      <c r="G981" s="12"/>
      <c r="H981" s="12"/>
      <c r="I981" s="12"/>
      <c r="J981" s="12"/>
      <c r="K981" s="12"/>
      <c r="L981" s="12"/>
      <c r="M981" s="13" t="s">
        <v>51</v>
      </c>
      <c r="N981" s="1" t="s">
        <v>186</v>
      </c>
      <c r="O981" s="1" t="s">
        <v>51</v>
      </c>
      <c r="P981" s="1" t="s">
        <v>51</v>
      </c>
      <c r="Q981" s="1" t="s">
        <v>551</v>
      </c>
      <c r="R981" s="1" t="s">
        <v>62</v>
      </c>
      <c r="S981" s="1" t="s">
        <v>63</v>
      </c>
      <c r="T981" s="1" t="s">
        <v>63</v>
      </c>
      <c r="AR981" s="1" t="s">
        <v>51</v>
      </c>
      <c r="AS981" s="1" t="s">
        <v>51</v>
      </c>
      <c r="AU981" s="1" t="s">
        <v>553</v>
      </c>
      <c r="AV981">
        <v>193</v>
      </c>
    </row>
    <row r="982" spans="1:48" ht="30" customHeight="1" x14ac:dyDescent="0.3">
      <c r="A982" s="13" t="s">
        <v>554</v>
      </c>
      <c r="B982" s="13" t="s">
        <v>555</v>
      </c>
      <c r="C982" s="13" t="s">
        <v>67</v>
      </c>
      <c r="D982" s="11">
        <v>36</v>
      </c>
      <c r="E982" s="12"/>
      <c r="F982" s="12"/>
      <c r="G982" s="12"/>
      <c r="H982" s="12"/>
      <c r="I982" s="12"/>
      <c r="J982" s="12"/>
      <c r="K982" s="12"/>
      <c r="L982" s="12"/>
      <c r="M982" s="13" t="s">
        <v>51</v>
      </c>
      <c r="N982" s="1" t="s">
        <v>556</v>
      </c>
      <c r="O982" s="1" t="s">
        <v>51</v>
      </c>
      <c r="P982" s="1" t="s">
        <v>51</v>
      </c>
      <c r="Q982" s="1" t="s">
        <v>551</v>
      </c>
      <c r="R982" s="1" t="s">
        <v>62</v>
      </c>
      <c r="S982" s="1" t="s">
        <v>63</v>
      </c>
      <c r="T982" s="1" t="s">
        <v>63</v>
      </c>
      <c r="AR982" s="1" t="s">
        <v>51</v>
      </c>
      <c r="AS982" s="1" t="s">
        <v>51</v>
      </c>
      <c r="AU982" s="1" t="s">
        <v>557</v>
      </c>
      <c r="AV982">
        <v>194</v>
      </c>
    </row>
    <row r="983" spans="1:48" ht="30" customHeight="1" x14ac:dyDescent="0.3">
      <c r="A983" s="11"/>
      <c r="B983" s="11"/>
      <c r="C983" s="11"/>
      <c r="D983" s="11"/>
      <c r="E983" s="12"/>
      <c r="F983" s="12"/>
      <c r="G983" s="12"/>
      <c r="H983" s="12"/>
      <c r="I983" s="12"/>
      <c r="J983" s="12"/>
      <c r="K983" s="12"/>
      <c r="L983" s="12"/>
      <c r="M983" s="11"/>
      <c r="Q983" s="1" t="s">
        <v>551</v>
      </c>
    </row>
    <row r="984" spans="1:48" ht="30" customHeight="1" x14ac:dyDescent="0.3">
      <c r="A984" s="11"/>
      <c r="B984" s="11"/>
      <c r="C984" s="11"/>
      <c r="D984" s="11"/>
      <c r="E984" s="12"/>
      <c r="F984" s="12"/>
      <c r="G984" s="12"/>
      <c r="H984" s="12"/>
      <c r="I984" s="12"/>
      <c r="J984" s="12"/>
      <c r="K984" s="12"/>
      <c r="L984" s="12"/>
      <c r="M984" s="11"/>
      <c r="Q984" s="1" t="s">
        <v>551</v>
      </c>
    </row>
    <row r="985" spans="1:48" ht="30" customHeight="1" x14ac:dyDescent="0.3">
      <c r="A985" s="11"/>
      <c r="B985" s="11"/>
      <c r="C985" s="11"/>
      <c r="D985" s="11"/>
      <c r="E985" s="12"/>
      <c r="F985" s="12"/>
      <c r="G985" s="12"/>
      <c r="H985" s="12"/>
      <c r="I985" s="12"/>
      <c r="J985" s="12"/>
      <c r="K985" s="12"/>
      <c r="L985" s="12"/>
      <c r="M985" s="11"/>
      <c r="Q985" s="1" t="s">
        <v>551</v>
      </c>
    </row>
    <row r="986" spans="1:48" ht="30" customHeight="1" x14ac:dyDescent="0.3">
      <c r="A986" s="11"/>
      <c r="B986" s="11"/>
      <c r="C986" s="11"/>
      <c r="D986" s="11"/>
      <c r="E986" s="12"/>
      <c r="F986" s="12"/>
      <c r="G986" s="12"/>
      <c r="H986" s="12"/>
      <c r="I986" s="12"/>
      <c r="J986" s="12"/>
      <c r="K986" s="12"/>
      <c r="L986" s="12"/>
      <c r="M986" s="11"/>
      <c r="Q986" s="1" t="s">
        <v>551</v>
      </c>
    </row>
    <row r="987" spans="1:48" ht="30" customHeight="1" x14ac:dyDescent="0.3">
      <c r="A987" s="11"/>
      <c r="B987" s="11"/>
      <c r="C987" s="11"/>
      <c r="D987" s="11"/>
      <c r="E987" s="12"/>
      <c r="F987" s="12"/>
      <c r="G987" s="12"/>
      <c r="H987" s="12"/>
      <c r="I987" s="12"/>
      <c r="J987" s="12"/>
      <c r="K987" s="12"/>
      <c r="L987" s="12"/>
      <c r="M987" s="11"/>
      <c r="Q987" s="1" t="s">
        <v>551</v>
      </c>
    </row>
    <row r="988" spans="1:48" ht="30" customHeight="1" x14ac:dyDescent="0.3">
      <c r="A988" s="11"/>
      <c r="B988" s="11"/>
      <c r="C988" s="11"/>
      <c r="D988" s="11"/>
      <c r="E988" s="12"/>
      <c r="F988" s="12"/>
      <c r="G988" s="12"/>
      <c r="H988" s="12"/>
      <c r="I988" s="12"/>
      <c r="J988" s="12"/>
      <c r="K988" s="12"/>
      <c r="L988" s="12"/>
      <c r="M988" s="11"/>
      <c r="Q988" s="1" t="s">
        <v>551</v>
      </c>
    </row>
    <row r="989" spans="1:48" ht="30" customHeight="1" x14ac:dyDescent="0.3">
      <c r="A989" s="11"/>
      <c r="B989" s="11"/>
      <c r="C989" s="11"/>
      <c r="D989" s="11"/>
      <c r="E989" s="12"/>
      <c r="F989" s="12"/>
      <c r="G989" s="12"/>
      <c r="H989" s="12"/>
      <c r="I989" s="12"/>
      <c r="J989" s="12"/>
      <c r="K989" s="12"/>
      <c r="L989" s="12"/>
      <c r="M989" s="11"/>
      <c r="Q989" s="1" t="s">
        <v>551</v>
      </c>
    </row>
    <row r="990" spans="1:48" ht="30" customHeight="1" x14ac:dyDescent="0.3">
      <c r="A990" s="11"/>
      <c r="B990" s="11"/>
      <c r="C990" s="11"/>
      <c r="D990" s="11"/>
      <c r="E990" s="12"/>
      <c r="F990" s="12"/>
      <c r="G990" s="12"/>
      <c r="H990" s="12"/>
      <c r="I990" s="12"/>
      <c r="J990" s="12"/>
      <c r="K990" s="12"/>
      <c r="L990" s="12"/>
      <c r="M990" s="11"/>
      <c r="Q990" s="1" t="s">
        <v>551</v>
      </c>
    </row>
    <row r="991" spans="1:48" ht="30" customHeight="1" x14ac:dyDescent="0.3">
      <c r="A991" s="11"/>
      <c r="B991" s="11"/>
      <c r="C991" s="11"/>
      <c r="D991" s="11"/>
      <c r="E991" s="12"/>
      <c r="F991" s="12"/>
      <c r="G991" s="12"/>
      <c r="H991" s="12"/>
      <c r="I991" s="12"/>
      <c r="J991" s="12"/>
      <c r="K991" s="12"/>
      <c r="L991" s="12"/>
      <c r="M991" s="11"/>
      <c r="Q991" s="1" t="s">
        <v>551</v>
      </c>
    </row>
    <row r="992" spans="1:48" ht="30" customHeight="1" x14ac:dyDescent="0.3">
      <c r="A992" s="11"/>
      <c r="B992" s="11"/>
      <c r="C992" s="11"/>
      <c r="D992" s="11"/>
      <c r="E992" s="12"/>
      <c r="F992" s="12"/>
      <c r="G992" s="12"/>
      <c r="H992" s="12"/>
      <c r="I992" s="12"/>
      <c r="J992" s="12"/>
      <c r="K992" s="12"/>
      <c r="L992" s="12"/>
      <c r="M992" s="11"/>
      <c r="Q992" s="1" t="s">
        <v>551</v>
      </c>
    </row>
    <row r="993" spans="1:48" ht="30" customHeight="1" x14ac:dyDescent="0.3">
      <c r="A993" s="11"/>
      <c r="B993" s="11"/>
      <c r="C993" s="11"/>
      <c r="D993" s="11"/>
      <c r="E993" s="12"/>
      <c r="F993" s="12"/>
      <c r="G993" s="12"/>
      <c r="H993" s="12"/>
      <c r="I993" s="12"/>
      <c r="J993" s="12"/>
      <c r="K993" s="12"/>
      <c r="L993" s="12"/>
      <c r="M993" s="11"/>
      <c r="Q993" s="1" t="s">
        <v>551</v>
      </c>
    </row>
    <row r="994" spans="1:48" ht="30" customHeight="1" x14ac:dyDescent="0.3">
      <c r="A994" s="11"/>
      <c r="B994" s="11"/>
      <c r="C994" s="11"/>
      <c r="D994" s="11"/>
      <c r="E994" s="12"/>
      <c r="F994" s="12"/>
      <c r="G994" s="12"/>
      <c r="H994" s="12"/>
      <c r="I994" s="12"/>
      <c r="J994" s="12"/>
      <c r="K994" s="12"/>
      <c r="L994" s="12"/>
      <c r="M994" s="11"/>
      <c r="Q994" s="1" t="s">
        <v>551</v>
      </c>
    </row>
    <row r="995" spans="1:48" ht="30" customHeight="1" x14ac:dyDescent="0.3">
      <c r="A995" s="11"/>
      <c r="B995" s="11"/>
      <c r="C995" s="11"/>
      <c r="D995" s="11"/>
      <c r="E995" s="12"/>
      <c r="F995" s="12"/>
      <c r="G995" s="12"/>
      <c r="H995" s="12"/>
      <c r="I995" s="12"/>
      <c r="J995" s="12"/>
      <c r="K995" s="12"/>
      <c r="L995" s="12"/>
      <c r="M995" s="11"/>
      <c r="Q995" s="1" t="s">
        <v>551</v>
      </c>
    </row>
    <row r="996" spans="1:48" ht="30" customHeight="1" x14ac:dyDescent="0.3">
      <c r="A996" s="11"/>
      <c r="B996" s="11"/>
      <c r="C996" s="11"/>
      <c r="D996" s="11"/>
      <c r="E996" s="12"/>
      <c r="F996" s="12"/>
      <c r="G996" s="12"/>
      <c r="H996" s="12"/>
      <c r="I996" s="12"/>
      <c r="J996" s="12"/>
      <c r="K996" s="12"/>
      <c r="L996" s="12"/>
      <c r="M996" s="11"/>
      <c r="Q996" s="1" t="s">
        <v>551</v>
      </c>
    </row>
    <row r="997" spans="1:48" ht="30" customHeight="1" x14ac:dyDescent="0.3">
      <c r="A997" s="11"/>
      <c r="B997" s="11"/>
      <c r="C997" s="11"/>
      <c r="D997" s="11"/>
      <c r="E997" s="12"/>
      <c r="F997" s="12"/>
      <c r="G997" s="12"/>
      <c r="H997" s="12"/>
      <c r="I997" s="12"/>
      <c r="J997" s="12"/>
      <c r="K997" s="12"/>
      <c r="L997" s="12"/>
      <c r="M997" s="11"/>
      <c r="Q997" s="1" t="s">
        <v>551</v>
      </c>
    </row>
    <row r="998" spans="1:48" ht="30" customHeight="1" x14ac:dyDescent="0.3">
      <c r="A998" s="11"/>
      <c r="B998" s="11"/>
      <c r="C998" s="11"/>
      <c r="D998" s="11"/>
      <c r="E998" s="12"/>
      <c r="F998" s="12"/>
      <c r="G998" s="12"/>
      <c r="H998" s="12"/>
      <c r="I998" s="12"/>
      <c r="J998" s="12"/>
      <c r="K998" s="12"/>
      <c r="L998" s="12"/>
      <c r="M998" s="11"/>
      <c r="Q998" s="1" t="s">
        <v>551</v>
      </c>
    </row>
    <row r="999" spans="1:48" ht="30" customHeight="1" x14ac:dyDescent="0.3">
      <c r="A999" s="11"/>
      <c r="B999" s="11"/>
      <c r="C999" s="11"/>
      <c r="D999" s="11"/>
      <c r="E999" s="12"/>
      <c r="F999" s="12"/>
      <c r="G999" s="12"/>
      <c r="H999" s="12"/>
      <c r="I999" s="12"/>
      <c r="J999" s="12"/>
      <c r="K999" s="12"/>
      <c r="L999" s="12"/>
      <c r="M999" s="11"/>
      <c r="Q999" s="1" t="s">
        <v>551</v>
      </c>
    </row>
    <row r="1000" spans="1:48" ht="30" customHeight="1" x14ac:dyDescent="0.3">
      <c r="A1000" s="11"/>
      <c r="B1000" s="11"/>
      <c r="C1000" s="11"/>
      <c r="D1000" s="11"/>
      <c r="E1000" s="12"/>
      <c r="F1000" s="12"/>
      <c r="G1000" s="12"/>
      <c r="H1000" s="12"/>
      <c r="I1000" s="12"/>
      <c r="J1000" s="12"/>
      <c r="K1000" s="12"/>
      <c r="L1000" s="12"/>
      <c r="M1000" s="11"/>
      <c r="Q1000" s="1" t="s">
        <v>551</v>
      </c>
    </row>
    <row r="1001" spans="1:48" ht="30" customHeight="1" x14ac:dyDescent="0.3">
      <c r="A1001" s="11"/>
      <c r="B1001" s="11"/>
      <c r="C1001" s="11"/>
      <c r="D1001" s="11"/>
      <c r="E1001" s="12"/>
      <c r="F1001" s="12"/>
      <c r="G1001" s="12"/>
      <c r="H1001" s="12"/>
      <c r="I1001" s="12"/>
      <c r="J1001" s="12"/>
      <c r="K1001" s="12"/>
      <c r="L1001" s="12"/>
      <c r="M1001" s="11"/>
      <c r="Q1001" s="1" t="s">
        <v>551</v>
      </c>
    </row>
    <row r="1002" spans="1:48" ht="30" customHeight="1" x14ac:dyDescent="0.3">
      <c r="A1002" s="11"/>
      <c r="B1002" s="11"/>
      <c r="C1002" s="11"/>
      <c r="D1002" s="11"/>
      <c r="E1002" s="12"/>
      <c r="F1002" s="12"/>
      <c r="G1002" s="12"/>
      <c r="H1002" s="12"/>
      <c r="I1002" s="12"/>
      <c r="J1002" s="12"/>
      <c r="K1002" s="12"/>
      <c r="L1002" s="12"/>
      <c r="M1002" s="11"/>
      <c r="Q1002" s="1" t="s">
        <v>551</v>
      </c>
    </row>
    <row r="1003" spans="1:48" ht="30" customHeight="1" x14ac:dyDescent="0.3">
      <c r="A1003" s="13" t="s">
        <v>86</v>
      </c>
      <c r="B1003" s="11"/>
      <c r="C1003" s="11"/>
      <c r="D1003" s="11"/>
      <c r="E1003" s="12"/>
      <c r="F1003" s="12"/>
      <c r="G1003" s="12"/>
      <c r="H1003" s="12"/>
      <c r="I1003" s="12"/>
      <c r="J1003" s="12"/>
      <c r="K1003" s="12"/>
      <c r="L1003" s="12"/>
      <c r="M1003" s="11"/>
      <c r="N1003" t="s">
        <v>87</v>
      </c>
    </row>
    <row r="1004" spans="1:48" ht="30" customHeight="1" x14ac:dyDescent="0.3">
      <c r="A1004" s="13" t="s">
        <v>768</v>
      </c>
      <c r="B1004" s="13" t="s">
        <v>496</v>
      </c>
      <c r="C1004" s="11"/>
      <c r="D1004" s="11"/>
      <c r="E1004" s="12"/>
      <c r="F1004" s="12"/>
      <c r="G1004" s="12"/>
      <c r="H1004" s="12"/>
      <c r="I1004" s="12"/>
      <c r="J1004" s="12"/>
      <c r="K1004" s="12"/>
      <c r="L1004" s="12"/>
      <c r="M1004" s="11"/>
      <c r="Q1004" s="1" t="s">
        <v>558</v>
      </c>
    </row>
    <row r="1005" spans="1:48" ht="30" customHeight="1" x14ac:dyDescent="0.3">
      <c r="A1005" s="13" t="s">
        <v>316</v>
      </c>
      <c r="B1005" s="13" t="s">
        <v>219</v>
      </c>
      <c r="C1005" s="13" t="s">
        <v>67</v>
      </c>
      <c r="D1005" s="11">
        <v>296</v>
      </c>
      <c r="E1005" s="12"/>
      <c r="F1005" s="12"/>
      <c r="G1005" s="12"/>
      <c r="H1005" s="12"/>
      <c r="I1005" s="12"/>
      <c r="J1005" s="12"/>
      <c r="K1005" s="12"/>
      <c r="L1005" s="12"/>
      <c r="M1005" s="13" t="s">
        <v>559</v>
      </c>
      <c r="N1005" s="1" t="s">
        <v>560</v>
      </c>
      <c r="O1005" s="1" t="s">
        <v>51</v>
      </c>
      <c r="P1005" s="1" t="s">
        <v>51</v>
      </c>
      <c r="Q1005" s="1" t="s">
        <v>558</v>
      </c>
      <c r="R1005" s="1" t="s">
        <v>62</v>
      </c>
      <c r="S1005" s="1" t="s">
        <v>63</v>
      </c>
      <c r="T1005" s="1" t="s">
        <v>63</v>
      </c>
      <c r="AR1005" s="1" t="s">
        <v>51</v>
      </c>
      <c r="AS1005" s="1" t="s">
        <v>51</v>
      </c>
      <c r="AU1005" s="1" t="s">
        <v>561</v>
      </c>
      <c r="AV1005">
        <v>196</v>
      </c>
    </row>
    <row r="1006" spans="1:48" ht="30" customHeight="1" x14ac:dyDescent="0.3">
      <c r="A1006" s="13" t="s">
        <v>223</v>
      </c>
      <c r="B1006" s="13" t="s">
        <v>51</v>
      </c>
      <c r="C1006" s="13" t="s">
        <v>67</v>
      </c>
      <c r="D1006" s="11">
        <v>47</v>
      </c>
      <c r="E1006" s="12"/>
      <c r="F1006" s="12"/>
      <c r="G1006" s="12"/>
      <c r="H1006" s="12"/>
      <c r="I1006" s="12"/>
      <c r="J1006" s="12"/>
      <c r="K1006" s="12"/>
      <c r="L1006" s="12"/>
      <c r="M1006" s="13" t="s">
        <v>51</v>
      </c>
      <c r="N1006" s="1" t="s">
        <v>224</v>
      </c>
      <c r="O1006" s="1" t="s">
        <v>51</v>
      </c>
      <c r="P1006" s="1" t="s">
        <v>51</v>
      </c>
      <c r="Q1006" s="1" t="s">
        <v>558</v>
      </c>
      <c r="R1006" s="1" t="s">
        <v>62</v>
      </c>
      <c r="S1006" s="1" t="s">
        <v>63</v>
      </c>
      <c r="T1006" s="1" t="s">
        <v>63</v>
      </c>
      <c r="AR1006" s="1" t="s">
        <v>51</v>
      </c>
      <c r="AS1006" s="1" t="s">
        <v>51</v>
      </c>
      <c r="AU1006" s="1" t="s">
        <v>562</v>
      </c>
      <c r="AV1006">
        <v>197</v>
      </c>
    </row>
    <row r="1007" spans="1:48" ht="30" customHeight="1" x14ac:dyDescent="0.3">
      <c r="A1007" s="13" t="s">
        <v>226</v>
      </c>
      <c r="B1007" s="13" t="s">
        <v>51</v>
      </c>
      <c r="C1007" s="13" t="s">
        <v>67</v>
      </c>
      <c r="D1007" s="11">
        <v>47</v>
      </c>
      <c r="E1007" s="12"/>
      <c r="F1007" s="12"/>
      <c r="G1007" s="12"/>
      <c r="H1007" s="12"/>
      <c r="I1007" s="12"/>
      <c r="J1007" s="12"/>
      <c r="K1007" s="12"/>
      <c r="L1007" s="12"/>
      <c r="M1007" s="13" t="s">
        <v>51</v>
      </c>
      <c r="N1007" s="1" t="s">
        <v>227</v>
      </c>
      <c r="O1007" s="1" t="s">
        <v>51</v>
      </c>
      <c r="P1007" s="1" t="s">
        <v>51</v>
      </c>
      <c r="Q1007" s="1" t="s">
        <v>558</v>
      </c>
      <c r="R1007" s="1" t="s">
        <v>62</v>
      </c>
      <c r="S1007" s="1" t="s">
        <v>63</v>
      </c>
      <c r="T1007" s="1" t="s">
        <v>63</v>
      </c>
      <c r="AR1007" s="1" t="s">
        <v>51</v>
      </c>
      <c r="AS1007" s="1" t="s">
        <v>51</v>
      </c>
      <c r="AU1007" s="1" t="s">
        <v>563</v>
      </c>
      <c r="AV1007">
        <v>198</v>
      </c>
    </row>
    <row r="1008" spans="1:48" ht="30" customHeight="1" x14ac:dyDescent="0.3">
      <c r="A1008" s="13" t="s">
        <v>321</v>
      </c>
      <c r="B1008" s="13" t="s">
        <v>322</v>
      </c>
      <c r="C1008" s="13" t="s">
        <v>67</v>
      </c>
      <c r="D1008" s="11">
        <v>296</v>
      </c>
      <c r="E1008" s="12"/>
      <c r="F1008" s="12"/>
      <c r="G1008" s="12"/>
      <c r="H1008" s="12"/>
      <c r="I1008" s="12"/>
      <c r="J1008" s="12"/>
      <c r="K1008" s="12"/>
      <c r="L1008" s="12"/>
      <c r="M1008" s="13" t="s">
        <v>51</v>
      </c>
      <c r="N1008" s="1" t="s">
        <v>323</v>
      </c>
      <c r="O1008" s="1" t="s">
        <v>51</v>
      </c>
      <c r="P1008" s="1" t="s">
        <v>51</v>
      </c>
      <c r="Q1008" s="1" t="s">
        <v>558</v>
      </c>
      <c r="R1008" s="1" t="s">
        <v>62</v>
      </c>
      <c r="S1008" s="1" t="s">
        <v>63</v>
      </c>
      <c r="T1008" s="1" t="s">
        <v>63</v>
      </c>
      <c r="AR1008" s="1" t="s">
        <v>51</v>
      </c>
      <c r="AS1008" s="1" t="s">
        <v>51</v>
      </c>
      <c r="AU1008" s="1" t="s">
        <v>564</v>
      </c>
      <c r="AV1008">
        <v>199</v>
      </c>
    </row>
    <row r="1009" spans="1:48" ht="30" customHeight="1" x14ac:dyDescent="0.3">
      <c r="A1009" s="13" t="s">
        <v>243</v>
      </c>
      <c r="B1009" s="13" t="s">
        <v>244</v>
      </c>
      <c r="C1009" s="13" t="s">
        <v>240</v>
      </c>
      <c r="D1009" s="11">
        <v>7.9059999999999997</v>
      </c>
      <c r="E1009" s="12"/>
      <c r="F1009" s="12"/>
      <c r="G1009" s="12"/>
      <c r="H1009" s="12"/>
      <c r="I1009" s="12"/>
      <c r="J1009" s="12"/>
      <c r="K1009" s="12"/>
      <c r="L1009" s="12"/>
      <c r="M1009" s="13" t="s">
        <v>51</v>
      </c>
      <c r="N1009" s="1" t="s">
        <v>245</v>
      </c>
      <c r="O1009" s="1" t="s">
        <v>51</v>
      </c>
      <c r="P1009" s="1" t="s">
        <v>51</v>
      </c>
      <c r="Q1009" s="1" t="s">
        <v>558</v>
      </c>
      <c r="R1009" s="1" t="s">
        <v>63</v>
      </c>
      <c r="S1009" s="1" t="s">
        <v>63</v>
      </c>
      <c r="T1009" s="1" t="s">
        <v>62</v>
      </c>
      <c r="AR1009" s="1" t="s">
        <v>51</v>
      </c>
      <c r="AS1009" s="1" t="s">
        <v>51</v>
      </c>
      <c r="AU1009" s="1" t="s">
        <v>565</v>
      </c>
      <c r="AV1009">
        <v>200</v>
      </c>
    </row>
    <row r="1010" spans="1:48" ht="30" customHeight="1" x14ac:dyDescent="0.3">
      <c r="A1010" s="11"/>
      <c r="B1010" s="11"/>
      <c r="C1010" s="11"/>
      <c r="D1010" s="11"/>
      <c r="E1010" s="12"/>
      <c r="F1010" s="12"/>
      <c r="G1010" s="12"/>
      <c r="H1010" s="12"/>
      <c r="I1010" s="12"/>
      <c r="J1010" s="12"/>
      <c r="K1010" s="12"/>
      <c r="L1010" s="12"/>
      <c r="M1010" s="11"/>
      <c r="Q1010" s="1" t="s">
        <v>558</v>
      </c>
    </row>
    <row r="1011" spans="1:48" ht="30" customHeight="1" x14ac:dyDescent="0.3">
      <c r="A1011" s="11"/>
      <c r="B1011" s="11"/>
      <c r="C1011" s="11"/>
      <c r="D1011" s="11"/>
      <c r="E1011" s="12"/>
      <c r="F1011" s="12"/>
      <c r="G1011" s="12"/>
      <c r="H1011" s="12"/>
      <c r="I1011" s="12"/>
      <c r="J1011" s="12"/>
      <c r="K1011" s="12"/>
      <c r="L1011" s="12"/>
      <c r="M1011" s="11"/>
      <c r="Q1011" s="1" t="s">
        <v>558</v>
      </c>
    </row>
    <row r="1012" spans="1:48" ht="30" customHeight="1" x14ac:dyDescent="0.3">
      <c r="A1012" s="11"/>
      <c r="B1012" s="11"/>
      <c r="C1012" s="11"/>
      <c r="D1012" s="11"/>
      <c r="E1012" s="12"/>
      <c r="F1012" s="12"/>
      <c r="G1012" s="12"/>
      <c r="H1012" s="12"/>
      <c r="I1012" s="12"/>
      <c r="J1012" s="12"/>
      <c r="K1012" s="12"/>
      <c r="L1012" s="12"/>
      <c r="M1012" s="11"/>
      <c r="Q1012" s="1" t="s">
        <v>558</v>
      </c>
    </row>
    <row r="1013" spans="1:48" ht="30" customHeight="1" x14ac:dyDescent="0.3">
      <c r="A1013" s="11"/>
      <c r="B1013" s="11"/>
      <c r="C1013" s="11"/>
      <c r="D1013" s="11"/>
      <c r="E1013" s="12"/>
      <c r="F1013" s="12"/>
      <c r="G1013" s="12"/>
      <c r="H1013" s="12"/>
      <c r="I1013" s="12"/>
      <c r="J1013" s="12"/>
      <c r="K1013" s="12"/>
      <c r="L1013" s="12"/>
      <c r="M1013" s="11"/>
      <c r="Q1013" s="1" t="s">
        <v>558</v>
      </c>
    </row>
    <row r="1014" spans="1:48" ht="30" customHeight="1" x14ac:dyDescent="0.3">
      <c r="A1014" s="11"/>
      <c r="B1014" s="11"/>
      <c r="C1014" s="11"/>
      <c r="D1014" s="11"/>
      <c r="E1014" s="12"/>
      <c r="F1014" s="12"/>
      <c r="G1014" s="12"/>
      <c r="H1014" s="12"/>
      <c r="I1014" s="12"/>
      <c r="J1014" s="12"/>
      <c r="K1014" s="12"/>
      <c r="L1014" s="12"/>
      <c r="M1014" s="11"/>
      <c r="Q1014" s="1" t="s">
        <v>558</v>
      </c>
    </row>
    <row r="1015" spans="1:48" ht="30" customHeight="1" x14ac:dyDescent="0.3">
      <c r="A1015" s="11"/>
      <c r="B1015" s="11"/>
      <c r="C1015" s="11"/>
      <c r="D1015" s="11"/>
      <c r="E1015" s="12"/>
      <c r="F1015" s="12"/>
      <c r="G1015" s="12"/>
      <c r="H1015" s="12"/>
      <c r="I1015" s="12"/>
      <c r="J1015" s="12"/>
      <c r="K1015" s="12"/>
      <c r="L1015" s="12"/>
      <c r="M1015" s="11"/>
      <c r="Q1015" s="1" t="s">
        <v>558</v>
      </c>
    </row>
    <row r="1016" spans="1:48" ht="30" customHeight="1" x14ac:dyDescent="0.3">
      <c r="A1016" s="11"/>
      <c r="B1016" s="11"/>
      <c r="C1016" s="11"/>
      <c r="D1016" s="11"/>
      <c r="E1016" s="12"/>
      <c r="F1016" s="12"/>
      <c r="G1016" s="12"/>
      <c r="H1016" s="12"/>
      <c r="I1016" s="12"/>
      <c r="J1016" s="12"/>
      <c r="K1016" s="12"/>
      <c r="L1016" s="12"/>
      <c r="M1016" s="11"/>
      <c r="Q1016" s="1" t="s">
        <v>558</v>
      </c>
    </row>
    <row r="1017" spans="1:48" ht="30" customHeight="1" x14ac:dyDescent="0.3">
      <c r="A1017" s="11"/>
      <c r="B1017" s="11"/>
      <c r="C1017" s="11"/>
      <c r="D1017" s="11"/>
      <c r="E1017" s="12"/>
      <c r="F1017" s="12"/>
      <c r="G1017" s="12"/>
      <c r="H1017" s="12"/>
      <c r="I1017" s="12"/>
      <c r="J1017" s="12"/>
      <c r="K1017" s="12"/>
      <c r="L1017" s="12"/>
      <c r="M1017" s="11"/>
      <c r="Q1017" s="1" t="s">
        <v>558</v>
      </c>
    </row>
    <row r="1018" spans="1:48" ht="30" customHeight="1" x14ac:dyDescent="0.3">
      <c r="A1018" s="11"/>
      <c r="B1018" s="11"/>
      <c r="C1018" s="11"/>
      <c r="D1018" s="11"/>
      <c r="E1018" s="12"/>
      <c r="F1018" s="12"/>
      <c r="G1018" s="12"/>
      <c r="H1018" s="12"/>
      <c r="I1018" s="12"/>
      <c r="J1018" s="12"/>
      <c r="K1018" s="12"/>
      <c r="L1018" s="12"/>
      <c r="M1018" s="11"/>
      <c r="Q1018" s="1" t="s">
        <v>558</v>
      </c>
    </row>
    <row r="1019" spans="1:48" ht="30" customHeight="1" x14ac:dyDescent="0.3">
      <c r="A1019" s="11"/>
      <c r="B1019" s="11"/>
      <c r="C1019" s="11"/>
      <c r="D1019" s="11"/>
      <c r="E1019" s="12"/>
      <c r="F1019" s="12"/>
      <c r="G1019" s="12"/>
      <c r="H1019" s="12"/>
      <c r="I1019" s="12"/>
      <c r="J1019" s="12"/>
      <c r="K1019" s="12"/>
      <c r="L1019" s="12"/>
      <c r="M1019" s="11"/>
      <c r="Q1019" s="1" t="s">
        <v>558</v>
      </c>
    </row>
    <row r="1020" spans="1:48" ht="30" customHeight="1" x14ac:dyDescent="0.3">
      <c r="A1020" s="11"/>
      <c r="B1020" s="11"/>
      <c r="C1020" s="11"/>
      <c r="D1020" s="11"/>
      <c r="E1020" s="12"/>
      <c r="F1020" s="12"/>
      <c r="G1020" s="12"/>
      <c r="H1020" s="12"/>
      <c r="I1020" s="12"/>
      <c r="J1020" s="12"/>
      <c r="K1020" s="12"/>
      <c r="L1020" s="12"/>
      <c r="M1020" s="11"/>
      <c r="Q1020" s="1" t="s">
        <v>558</v>
      </c>
    </row>
    <row r="1021" spans="1:48" ht="30" customHeight="1" x14ac:dyDescent="0.3">
      <c r="A1021" s="11"/>
      <c r="B1021" s="11"/>
      <c r="C1021" s="11"/>
      <c r="D1021" s="11"/>
      <c r="E1021" s="12"/>
      <c r="F1021" s="12"/>
      <c r="G1021" s="12"/>
      <c r="H1021" s="12"/>
      <c r="I1021" s="12"/>
      <c r="J1021" s="12"/>
      <c r="K1021" s="12"/>
      <c r="L1021" s="12"/>
      <c r="M1021" s="11"/>
      <c r="Q1021" s="1" t="s">
        <v>558</v>
      </c>
    </row>
    <row r="1022" spans="1:48" ht="30" customHeight="1" x14ac:dyDescent="0.3">
      <c r="A1022" s="11"/>
      <c r="B1022" s="11"/>
      <c r="C1022" s="11"/>
      <c r="D1022" s="11"/>
      <c r="E1022" s="12"/>
      <c r="F1022" s="12"/>
      <c r="G1022" s="12"/>
      <c r="H1022" s="12"/>
      <c r="I1022" s="12"/>
      <c r="J1022" s="12"/>
      <c r="K1022" s="12"/>
      <c r="L1022" s="12"/>
      <c r="M1022" s="11"/>
      <c r="Q1022" s="1" t="s">
        <v>558</v>
      </c>
    </row>
    <row r="1023" spans="1:48" ht="30" customHeight="1" x14ac:dyDescent="0.3">
      <c r="A1023" s="11"/>
      <c r="B1023" s="11"/>
      <c r="C1023" s="11"/>
      <c r="D1023" s="11"/>
      <c r="E1023" s="12"/>
      <c r="F1023" s="12"/>
      <c r="G1023" s="12"/>
      <c r="H1023" s="12"/>
      <c r="I1023" s="12"/>
      <c r="J1023" s="12"/>
      <c r="K1023" s="12"/>
      <c r="L1023" s="12"/>
      <c r="M1023" s="11"/>
      <c r="Q1023" s="1" t="s">
        <v>558</v>
      </c>
    </row>
    <row r="1024" spans="1:48" ht="30" customHeight="1" x14ac:dyDescent="0.3">
      <c r="A1024" s="11"/>
      <c r="B1024" s="11"/>
      <c r="C1024" s="11"/>
      <c r="D1024" s="11"/>
      <c r="E1024" s="12"/>
      <c r="F1024" s="12"/>
      <c r="G1024" s="12"/>
      <c r="H1024" s="12"/>
      <c r="I1024" s="12"/>
      <c r="J1024" s="12"/>
      <c r="K1024" s="12"/>
      <c r="L1024" s="12"/>
      <c r="M1024" s="11"/>
      <c r="Q1024" s="1" t="s">
        <v>558</v>
      </c>
    </row>
    <row r="1025" spans="1:48" ht="30" customHeight="1" x14ac:dyDescent="0.3">
      <c r="A1025" s="11"/>
      <c r="B1025" s="11"/>
      <c r="C1025" s="11"/>
      <c r="D1025" s="11"/>
      <c r="E1025" s="12"/>
      <c r="F1025" s="12"/>
      <c r="G1025" s="12"/>
      <c r="H1025" s="12"/>
      <c r="I1025" s="12"/>
      <c r="J1025" s="12"/>
      <c r="K1025" s="12"/>
      <c r="L1025" s="12"/>
      <c r="M1025" s="11"/>
      <c r="Q1025" s="1" t="s">
        <v>558</v>
      </c>
    </row>
    <row r="1026" spans="1:48" ht="30" customHeight="1" x14ac:dyDescent="0.3">
      <c r="A1026" s="11"/>
      <c r="B1026" s="11"/>
      <c r="C1026" s="11"/>
      <c r="D1026" s="11"/>
      <c r="E1026" s="12"/>
      <c r="F1026" s="12"/>
      <c r="G1026" s="12"/>
      <c r="H1026" s="12"/>
      <c r="I1026" s="12"/>
      <c r="J1026" s="12"/>
      <c r="K1026" s="12"/>
      <c r="L1026" s="12"/>
      <c r="M1026" s="11"/>
      <c r="Q1026" s="1" t="s">
        <v>558</v>
      </c>
    </row>
    <row r="1027" spans="1:48" ht="30" customHeight="1" x14ac:dyDescent="0.3">
      <c r="A1027" s="11"/>
      <c r="B1027" s="11"/>
      <c r="C1027" s="11"/>
      <c r="D1027" s="11"/>
      <c r="E1027" s="12"/>
      <c r="F1027" s="12"/>
      <c r="G1027" s="12"/>
      <c r="H1027" s="12"/>
      <c r="I1027" s="12"/>
      <c r="J1027" s="12"/>
      <c r="K1027" s="12"/>
      <c r="L1027" s="12"/>
      <c r="M1027" s="11"/>
      <c r="Q1027" s="1" t="s">
        <v>558</v>
      </c>
    </row>
    <row r="1028" spans="1:48" ht="30" customHeight="1" x14ac:dyDescent="0.3">
      <c r="A1028" s="13" t="s">
        <v>86</v>
      </c>
      <c r="B1028" s="11"/>
      <c r="C1028" s="11"/>
      <c r="D1028" s="11"/>
      <c r="E1028" s="12"/>
      <c r="F1028" s="12"/>
      <c r="G1028" s="12"/>
      <c r="H1028" s="12"/>
      <c r="I1028" s="12"/>
      <c r="J1028" s="12"/>
      <c r="K1028" s="12"/>
      <c r="L1028" s="12"/>
      <c r="M1028" s="11"/>
      <c r="N1028" t="s">
        <v>87</v>
      </c>
    </row>
    <row r="1029" spans="1:48" ht="30" customHeight="1" x14ac:dyDescent="0.3">
      <c r="A1029" s="13" t="s">
        <v>769</v>
      </c>
      <c r="B1029" s="13" t="s">
        <v>496</v>
      </c>
      <c r="C1029" s="11"/>
      <c r="D1029" s="11"/>
      <c r="E1029" s="12"/>
      <c r="F1029" s="12"/>
      <c r="G1029" s="12"/>
      <c r="H1029" s="12"/>
      <c r="I1029" s="12"/>
      <c r="J1029" s="12"/>
      <c r="K1029" s="12"/>
      <c r="L1029" s="12"/>
      <c r="M1029" s="11"/>
      <c r="Q1029" s="1" t="s">
        <v>566</v>
      </c>
    </row>
    <row r="1030" spans="1:48" ht="30" customHeight="1" x14ac:dyDescent="0.3">
      <c r="A1030" s="13" t="s">
        <v>249</v>
      </c>
      <c r="B1030" s="13" t="s">
        <v>250</v>
      </c>
      <c r="C1030" s="13" t="s">
        <v>251</v>
      </c>
      <c r="D1030" s="11">
        <v>-1389</v>
      </c>
      <c r="E1030" s="12"/>
      <c r="F1030" s="12"/>
      <c r="G1030" s="12"/>
      <c r="H1030" s="12"/>
      <c r="I1030" s="12"/>
      <c r="J1030" s="12"/>
      <c r="K1030" s="12"/>
      <c r="L1030" s="12"/>
      <c r="M1030" s="13" t="s">
        <v>252</v>
      </c>
      <c r="N1030" s="1" t="s">
        <v>253</v>
      </c>
      <c r="O1030" s="1" t="s">
        <v>51</v>
      </c>
      <c r="P1030" s="1" t="s">
        <v>51</v>
      </c>
      <c r="Q1030" s="1" t="s">
        <v>566</v>
      </c>
      <c r="R1030" s="1" t="s">
        <v>63</v>
      </c>
      <c r="S1030" s="1" t="s">
        <v>63</v>
      </c>
      <c r="T1030" s="1" t="s">
        <v>62</v>
      </c>
      <c r="AR1030" s="1" t="s">
        <v>51</v>
      </c>
      <c r="AS1030" s="1" t="s">
        <v>51</v>
      </c>
      <c r="AU1030" s="1" t="s">
        <v>567</v>
      </c>
      <c r="AV1030">
        <v>202</v>
      </c>
    </row>
    <row r="1031" spans="1:48" ht="30" customHeight="1" x14ac:dyDescent="0.3">
      <c r="A1031" s="11"/>
      <c r="B1031" s="11"/>
      <c r="C1031" s="11"/>
      <c r="D1031" s="11"/>
      <c r="E1031" s="12"/>
      <c r="F1031" s="12"/>
      <c r="G1031" s="12"/>
      <c r="H1031" s="12"/>
      <c r="I1031" s="12"/>
      <c r="J1031" s="12"/>
      <c r="K1031" s="12"/>
      <c r="L1031" s="12"/>
      <c r="M1031" s="11"/>
      <c r="Q1031" s="1" t="s">
        <v>566</v>
      </c>
    </row>
    <row r="1032" spans="1:48" ht="30" customHeight="1" x14ac:dyDescent="0.3">
      <c r="A1032" s="11"/>
      <c r="B1032" s="11"/>
      <c r="C1032" s="11"/>
      <c r="D1032" s="11"/>
      <c r="E1032" s="12"/>
      <c r="F1032" s="12"/>
      <c r="G1032" s="12"/>
      <c r="H1032" s="12"/>
      <c r="I1032" s="12"/>
      <c r="J1032" s="12"/>
      <c r="K1032" s="12"/>
      <c r="L1032" s="12"/>
      <c r="M1032" s="11"/>
      <c r="Q1032" s="1" t="s">
        <v>566</v>
      </c>
    </row>
    <row r="1033" spans="1:48" ht="30" customHeight="1" x14ac:dyDescent="0.3">
      <c r="A1033" s="11"/>
      <c r="B1033" s="11"/>
      <c r="C1033" s="11"/>
      <c r="D1033" s="11"/>
      <c r="E1033" s="12"/>
      <c r="F1033" s="12"/>
      <c r="G1033" s="12"/>
      <c r="H1033" s="12"/>
      <c r="I1033" s="12"/>
      <c r="J1033" s="12"/>
      <c r="K1033" s="12"/>
      <c r="L1033" s="12"/>
      <c r="M1033" s="11"/>
      <c r="Q1033" s="1" t="s">
        <v>566</v>
      </c>
    </row>
    <row r="1034" spans="1:48" ht="30" customHeight="1" x14ac:dyDescent="0.3">
      <c r="A1034" s="11"/>
      <c r="B1034" s="11"/>
      <c r="C1034" s="11"/>
      <c r="D1034" s="11"/>
      <c r="E1034" s="12"/>
      <c r="F1034" s="12"/>
      <c r="G1034" s="12"/>
      <c r="H1034" s="12"/>
      <c r="I1034" s="12"/>
      <c r="J1034" s="12"/>
      <c r="K1034" s="12"/>
      <c r="L1034" s="12"/>
      <c r="M1034" s="11"/>
      <c r="Q1034" s="1" t="s">
        <v>566</v>
      </c>
    </row>
    <row r="1035" spans="1:48" ht="30" customHeight="1" x14ac:dyDescent="0.3">
      <c r="A1035" s="11"/>
      <c r="B1035" s="11"/>
      <c r="C1035" s="11"/>
      <c r="D1035" s="11"/>
      <c r="E1035" s="12"/>
      <c r="F1035" s="12"/>
      <c r="G1035" s="12"/>
      <c r="H1035" s="12"/>
      <c r="I1035" s="12"/>
      <c r="J1035" s="12"/>
      <c r="K1035" s="12"/>
      <c r="L1035" s="12"/>
      <c r="M1035" s="11"/>
      <c r="Q1035" s="1" t="s">
        <v>566</v>
      </c>
    </row>
    <row r="1036" spans="1:48" ht="30" customHeight="1" x14ac:dyDescent="0.3">
      <c r="A1036" s="11"/>
      <c r="B1036" s="11"/>
      <c r="C1036" s="11"/>
      <c r="D1036" s="11"/>
      <c r="E1036" s="12"/>
      <c r="F1036" s="12"/>
      <c r="G1036" s="12"/>
      <c r="H1036" s="12"/>
      <c r="I1036" s="12"/>
      <c r="J1036" s="12"/>
      <c r="K1036" s="12"/>
      <c r="L1036" s="12"/>
      <c r="M1036" s="11"/>
      <c r="Q1036" s="1" t="s">
        <v>566</v>
      </c>
    </row>
    <row r="1037" spans="1:48" ht="30" customHeight="1" x14ac:dyDescent="0.3">
      <c r="A1037" s="11"/>
      <c r="B1037" s="11"/>
      <c r="C1037" s="11"/>
      <c r="D1037" s="11"/>
      <c r="E1037" s="12"/>
      <c r="F1037" s="12"/>
      <c r="G1037" s="12"/>
      <c r="H1037" s="12"/>
      <c r="I1037" s="12"/>
      <c r="J1037" s="12"/>
      <c r="K1037" s="12"/>
      <c r="L1037" s="12"/>
      <c r="M1037" s="11"/>
      <c r="Q1037" s="1" t="s">
        <v>566</v>
      </c>
    </row>
    <row r="1038" spans="1:48" ht="30" customHeight="1" x14ac:dyDescent="0.3">
      <c r="A1038" s="11"/>
      <c r="B1038" s="11"/>
      <c r="C1038" s="11"/>
      <c r="D1038" s="11"/>
      <c r="E1038" s="12"/>
      <c r="F1038" s="12"/>
      <c r="G1038" s="12"/>
      <c r="H1038" s="12"/>
      <c r="I1038" s="12"/>
      <c r="J1038" s="12"/>
      <c r="K1038" s="12"/>
      <c r="L1038" s="12"/>
      <c r="M1038" s="11"/>
      <c r="Q1038" s="1" t="s">
        <v>566</v>
      </c>
    </row>
    <row r="1039" spans="1:48" ht="30" customHeight="1" x14ac:dyDescent="0.3">
      <c r="A1039" s="11"/>
      <c r="B1039" s="11"/>
      <c r="C1039" s="11"/>
      <c r="D1039" s="11"/>
      <c r="E1039" s="12"/>
      <c r="F1039" s="12"/>
      <c r="G1039" s="12"/>
      <c r="H1039" s="12"/>
      <c r="I1039" s="12"/>
      <c r="J1039" s="12"/>
      <c r="K1039" s="12"/>
      <c r="L1039" s="12"/>
      <c r="M1039" s="11"/>
      <c r="Q1039" s="1" t="s">
        <v>566</v>
      </c>
    </row>
    <row r="1040" spans="1:48" ht="30" customHeight="1" x14ac:dyDescent="0.3">
      <c r="A1040" s="11"/>
      <c r="B1040" s="11"/>
      <c r="C1040" s="11"/>
      <c r="D1040" s="11"/>
      <c r="E1040" s="12"/>
      <c r="F1040" s="12"/>
      <c r="G1040" s="12"/>
      <c r="H1040" s="12"/>
      <c r="I1040" s="12"/>
      <c r="J1040" s="12"/>
      <c r="K1040" s="12"/>
      <c r="L1040" s="12"/>
      <c r="M1040" s="11"/>
      <c r="Q1040" s="1" t="s">
        <v>566</v>
      </c>
    </row>
    <row r="1041" spans="1:48" ht="30" customHeight="1" x14ac:dyDescent="0.3">
      <c r="A1041" s="11"/>
      <c r="B1041" s="11"/>
      <c r="C1041" s="11"/>
      <c r="D1041" s="11"/>
      <c r="E1041" s="12"/>
      <c r="F1041" s="12"/>
      <c r="G1041" s="12"/>
      <c r="H1041" s="12"/>
      <c r="I1041" s="12"/>
      <c r="J1041" s="12"/>
      <c r="K1041" s="12"/>
      <c r="L1041" s="12"/>
      <c r="M1041" s="11"/>
      <c r="Q1041" s="1" t="s">
        <v>566</v>
      </c>
    </row>
    <row r="1042" spans="1:48" ht="30" customHeight="1" x14ac:dyDescent="0.3">
      <c r="A1042" s="11"/>
      <c r="B1042" s="11"/>
      <c r="C1042" s="11"/>
      <c r="D1042" s="11"/>
      <c r="E1042" s="12"/>
      <c r="F1042" s="12"/>
      <c r="G1042" s="12"/>
      <c r="H1042" s="12"/>
      <c r="I1042" s="12"/>
      <c r="J1042" s="12"/>
      <c r="K1042" s="12"/>
      <c r="L1042" s="12"/>
      <c r="M1042" s="11"/>
      <c r="Q1042" s="1" t="s">
        <v>566</v>
      </c>
    </row>
    <row r="1043" spans="1:48" ht="30" customHeight="1" x14ac:dyDescent="0.3">
      <c r="A1043" s="11"/>
      <c r="B1043" s="11"/>
      <c r="C1043" s="11"/>
      <c r="D1043" s="11"/>
      <c r="E1043" s="12"/>
      <c r="F1043" s="12"/>
      <c r="G1043" s="12"/>
      <c r="H1043" s="12"/>
      <c r="I1043" s="12"/>
      <c r="J1043" s="12"/>
      <c r="K1043" s="12"/>
      <c r="L1043" s="12"/>
      <c r="M1043" s="11"/>
      <c r="Q1043" s="1" t="s">
        <v>566</v>
      </c>
    </row>
    <row r="1044" spans="1:48" ht="30" customHeight="1" x14ac:dyDescent="0.3">
      <c r="A1044" s="11"/>
      <c r="B1044" s="11"/>
      <c r="C1044" s="11"/>
      <c r="D1044" s="11"/>
      <c r="E1044" s="12"/>
      <c r="F1044" s="12"/>
      <c r="G1044" s="12"/>
      <c r="H1044" s="12"/>
      <c r="I1044" s="12"/>
      <c r="J1044" s="12"/>
      <c r="K1044" s="12"/>
      <c r="L1044" s="12"/>
      <c r="M1044" s="11"/>
      <c r="Q1044" s="1" t="s">
        <v>566</v>
      </c>
    </row>
    <row r="1045" spans="1:48" ht="30" customHeight="1" x14ac:dyDescent="0.3">
      <c r="A1045" s="11"/>
      <c r="B1045" s="11"/>
      <c r="C1045" s="11"/>
      <c r="D1045" s="11"/>
      <c r="E1045" s="12"/>
      <c r="F1045" s="12"/>
      <c r="G1045" s="12"/>
      <c r="H1045" s="12"/>
      <c r="I1045" s="12"/>
      <c r="J1045" s="12"/>
      <c r="K1045" s="12"/>
      <c r="L1045" s="12"/>
      <c r="M1045" s="11"/>
      <c r="Q1045" s="1" t="s">
        <v>566</v>
      </c>
    </row>
    <row r="1046" spans="1:48" ht="30" customHeight="1" x14ac:dyDescent="0.3">
      <c r="A1046" s="11"/>
      <c r="B1046" s="11"/>
      <c r="C1046" s="11"/>
      <c r="D1046" s="11"/>
      <c r="E1046" s="12"/>
      <c r="F1046" s="12"/>
      <c r="G1046" s="12"/>
      <c r="H1046" s="12"/>
      <c r="I1046" s="12"/>
      <c r="J1046" s="12"/>
      <c r="K1046" s="12"/>
      <c r="L1046" s="12"/>
      <c r="M1046" s="11"/>
      <c r="Q1046" s="1" t="s">
        <v>566</v>
      </c>
    </row>
    <row r="1047" spans="1:48" ht="30" customHeight="1" x14ac:dyDescent="0.3">
      <c r="A1047" s="11"/>
      <c r="B1047" s="11"/>
      <c r="C1047" s="11"/>
      <c r="D1047" s="11"/>
      <c r="E1047" s="12"/>
      <c r="F1047" s="12"/>
      <c r="G1047" s="12"/>
      <c r="H1047" s="12"/>
      <c r="I1047" s="12"/>
      <c r="J1047" s="12"/>
      <c r="K1047" s="12"/>
      <c r="L1047" s="12"/>
      <c r="M1047" s="11"/>
      <c r="Q1047" s="1" t="s">
        <v>566</v>
      </c>
    </row>
    <row r="1048" spans="1:48" ht="30" customHeight="1" x14ac:dyDescent="0.3">
      <c r="A1048" s="11"/>
      <c r="B1048" s="11"/>
      <c r="C1048" s="11"/>
      <c r="D1048" s="11"/>
      <c r="E1048" s="12"/>
      <c r="F1048" s="12"/>
      <c r="G1048" s="12"/>
      <c r="H1048" s="12"/>
      <c r="I1048" s="12"/>
      <c r="J1048" s="12"/>
      <c r="K1048" s="12"/>
      <c r="L1048" s="12"/>
      <c r="M1048" s="11"/>
      <c r="Q1048" s="1" t="s">
        <v>566</v>
      </c>
    </row>
    <row r="1049" spans="1:48" ht="30" customHeight="1" x14ac:dyDescent="0.3">
      <c r="A1049" s="11"/>
      <c r="B1049" s="11"/>
      <c r="C1049" s="11"/>
      <c r="D1049" s="11"/>
      <c r="E1049" s="12"/>
      <c r="F1049" s="12"/>
      <c r="G1049" s="12"/>
      <c r="H1049" s="12"/>
      <c r="I1049" s="12"/>
      <c r="J1049" s="12"/>
      <c r="K1049" s="12"/>
      <c r="L1049" s="12"/>
      <c r="M1049" s="11"/>
      <c r="Q1049" s="1" t="s">
        <v>566</v>
      </c>
    </row>
    <row r="1050" spans="1:48" ht="30" customHeight="1" x14ac:dyDescent="0.3">
      <c r="A1050" s="11"/>
      <c r="B1050" s="11"/>
      <c r="C1050" s="11"/>
      <c r="D1050" s="11"/>
      <c r="E1050" s="12"/>
      <c r="F1050" s="12"/>
      <c r="G1050" s="12"/>
      <c r="H1050" s="12"/>
      <c r="I1050" s="12"/>
      <c r="J1050" s="12"/>
      <c r="K1050" s="12"/>
      <c r="L1050" s="12"/>
      <c r="M1050" s="11"/>
      <c r="Q1050" s="1" t="s">
        <v>566</v>
      </c>
    </row>
    <row r="1051" spans="1:48" ht="30" customHeight="1" x14ac:dyDescent="0.3">
      <c r="A1051" s="11"/>
      <c r="B1051" s="11"/>
      <c r="C1051" s="11"/>
      <c r="D1051" s="11"/>
      <c r="E1051" s="12"/>
      <c r="F1051" s="12"/>
      <c r="G1051" s="12"/>
      <c r="H1051" s="12"/>
      <c r="I1051" s="12"/>
      <c r="J1051" s="12"/>
      <c r="K1051" s="12"/>
      <c r="L1051" s="12"/>
      <c r="M1051" s="11"/>
      <c r="Q1051" s="1" t="s">
        <v>566</v>
      </c>
    </row>
    <row r="1052" spans="1:48" ht="30" customHeight="1" x14ac:dyDescent="0.3">
      <c r="A1052" s="11"/>
      <c r="B1052" s="11"/>
      <c r="C1052" s="11"/>
      <c r="D1052" s="11"/>
      <c r="E1052" s="12"/>
      <c r="F1052" s="12"/>
      <c r="G1052" s="12"/>
      <c r="H1052" s="12"/>
      <c r="I1052" s="12"/>
      <c r="J1052" s="12"/>
      <c r="K1052" s="12"/>
      <c r="L1052" s="12"/>
      <c r="M1052" s="11"/>
      <c r="Q1052" s="1" t="s">
        <v>566</v>
      </c>
    </row>
    <row r="1053" spans="1:48" ht="30" customHeight="1" x14ac:dyDescent="0.3">
      <c r="A1053" s="13" t="s">
        <v>86</v>
      </c>
      <c r="B1053" s="11"/>
      <c r="C1053" s="11"/>
      <c r="D1053" s="11"/>
      <c r="E1053" s="12"/>
      <c r="F1053" s="12"/>
      <c r="G1053" s="12"/>
      <c r="H1053" s="12"/>
      <c r="I1053" s="12"/>
      <c r="J1053" s="12"/>
      <c r="K1053" s="12"/>
      <c r="L1053" s="12"/>
      <c r="M1053" s="11"/>
      <c r="N1053" t="s">
        <v>87</v>
      </c>
    </row>
    <row r="1054" spans="1:48" ht="30" customHeight="1" x14ac:dyDescent="0.3">
      <c r="A1054" s="13" t="s">
        <v>770</v>
      </c>
      <c r="B1054" s="13" t="s">
        <v>496</v>
      </c>
      <c r="C1054" s="11"/>
      <c r="D1054" s="11"/>
      <c r="E1054" s="12"/>
      <c r="F1054" s="12"/>
      <c r="G1054" s="12"/>
      <c r="H1054" s="12"/>
      <c r="I1054" s="12"/>
      <c r="J1054" s="12"/>
      <c r="K1054" s="12"/>
      <c r="L1054" s="12"/>
      <c r="M1054" s="11"/>
      <c r="Q1054" s="1" t="s">
        <v>568</v>
      </c>
    </row>
    <row r="1055" spans="1:48" ht="30" customHeight="1" x14ac:dyDescent="0.3">
      <c r="A1055" s="13" t="s">
        <v>257</v>
      </c>
      <c r="B1055" s="13" t="s">
        <v>258</v>
      </c>
      <c r="C1055" s="13" t="s">
        <v>259</v>
      </c>
      <c r="D1055" s="11">
        <v>6</v>
      </c>
      <c r="E1055" s="12"/>
      <c r="F1055" s="12"/>
      <c r="G1055" s="12"/>
      <c r="H1055" s="12"/>
      <c r="I1055" s="12"/>
      <c r="J1055" s="12"/>
      <c r="K1055" s="12"/>
      <c r="L1055" s="12"/>
      <c r="M1055" s="13" t="s">
        <v>51</v>
      </c>
      <c r="N1055" s="1" t="s">
        <v>260</v>
      </c>
      <c r="O1055" s="1" t="s">
        <v>51</v>
      </c>
      <c r="P1055" s="1" t="s">
        <v>51</v>
      </c>
      <c r="Q1055" s="1" t="s">
        <v>568</v>
      </c>
      <c r="R1055" s="1" t="s">
        <v>63</v>
      </c>
      <c r="S1055" s="1" t="s">
        <v>63</v>
      </c>
      <c r="T1055" s="1" t="s">
        <v>62</v>
      </c>
      <c r="AR1055" s="1" t="s">
        <v>51</v>
      </c>
      <c r="AS1055" s="1" t="s">
        <v>51</v>
      </c>
      <c r="AU1055" s="1" t="s">
        <v>569</v>
      </c>
      <c r="AV1055">
        <v>223</v>
      </c>
    </row>
    <row r="1056" spans="1:48" ht="30" customHeight="1" x14ac:dyDescent="0.3">
      <c r="A1056" s="13" t="s">
        <v>262</v>
      </c>
      <c r="B1056" s="13" t="s">
        <v>263</v>
      </c>
      <c r="C1056" s="13" t="s">
        <v>264</v>
      </c>
      <c r="D1056" s="11">
        <v>65</v>
      </c>
      <c r="E1056" s="12"/>
      <c r="F1056" s="12"/>
      <c r="G1056" s="12"/>
      <c r="H1056" s="12"/>
      <c r="I1056" s="12"/>
      <c r="J1056" s="12"/>
      <c r="K1056" s="12"/>
      <c r="L1056" s="12"/>
      <c r="M1056" s="13" t="s">
        <v>51</v>
      </c>
      <c r="N1056" s="1" t="s">
        <v>265</v>
      </c>
      <c r="O1056" s="1" t="s">
        <v>51</v>
      </c>
      <c r="P1056" s="1" t="s">
        <v>51</v>
      </c>
      <c r="Q1056" s="1" t="s">
        <v>568</v>
      </c>
      <c r="R1056" s="1" t="s">
        <v>63</v>
      </c>
      <c r="S1056" s="1" t="s">
        <v>63</v>
      </c>
      <c r="T1056" s="1" t="s">
        <v>62</v>
      </c>
      <c r="AR1056" s="1" t="s">
        <v>51</v>
      </c>
      <c r="AS1056" s="1" t="s">
        <v>51</v>
      </c>
      <c r="AU1056" s="1" t="s">
        <v>570</v>
      </c>
      <c r="AV1056">
        <v>224</v>
      </c>
    </row>
    <row r="1057" spans="1:48" ht="30" customHeight="1" x14ac:dyDescent="0.3">
      <c r="A1057" s="13" t="s">
        <v>267</v>
      </c>
      <c r="B1057" s="13" t="s">
        <v>268</v>
      </c>
      <c r="C1057" s="13" t="s">
        <v>264</v>
      </c>
      <c r="D1057" s="11">
        <v>65</v>
      </c>
      <c r="E1057" s="12"/>
      <c r="F1057" s="12"/>
      <c r="G1057" s="12"/>
      <c r="H1057" s="12"/>
      <c r="I1057" s="12"/>
      <c r="J1057" s="12"/>
      <c r="K1057" s="12"/>
      <c r="L1057" s="12"/>
      <c r="M1057" s="13" t="s">
        <v>51</v>
      </c>
      <c r="N1057" s="1" t="s">
        <v>269</v>
      </c>
      <c r="O1057" s="1" t="s">
        <v>51</v>
      </c>
      <c r="P1057" s="1" t="s">
        <v>51</v>
      </c>
      <c r="Q1057" s="1" t="s">
        <v>568</v>
      </c>
      <c r="R1057" s="1" t="s">
        <v>63</v>
      </c>
      <c r="S1057" s="1" t="s">
        <v>62</v>
      </c>
      <c r="T1057" s="1" t="s">
        <v>63</v>
      </c>
      <c r="AR1057" s="1" t="s">
        <v>51</v>
      </c>
      <c r="AS1057" s="1" t="s">
        <v>51</v>
      </c>
      <c r="AU1057" s="1" t="s">
        <v>571</v>
      </c>
      <c r="AV1057">
        <v>225</v>
      </c>
    </row>
    <row r="1058" spans="1:48" ht="30" customHeight="1" x14ac:dyDescent="0.3">
      <c r="A1058" s="11"/>
      <c r="B1058" s="11"/>
      <c r="C1058" s="11"/>
      <c r="D1058" s="11"/>
      <c r="E1058" s="12"/>
      <c r="F1058" s="12"/>
      <c r="G1058" s="12"/>
      <c r="H1058" s="12"/>
      <c r="I1058" s="12"/>
      <c r="J1058" s="12"/>
      <c r="K1058" s="12"/>
      <c r="L1058" s="12"/>
      <c r="M1058" s="11"/>
      <c r="Q1058" s="1" t="s">
        <v>568</v>
      </c>
    </row>
    <row r="1059" spans="1:48" ht="30" customHeight="1" x14ac:dyDescent="0.3">
      <c r="A1059" s="11"/>
      <c r="B1059" s="11"/>
      <c r="C1059" s="11"/>
      <c r="D1059" s="11"/>
      <c r="E1059" s="12"/>
      <c r="F1059" s="12"/>
      <c r="G1059" s="12"/>
      <c r="H1059" s="12"/>
      <c r="I1059" s="12"/>
      <c r="J1059" s="12"/>
      <c r="K1059" s="12"/>
      <c r="L1059" s="12"/>
      <c r="M1059" s="11"/>
      <c r="Q1059" s="1" t="s">
        <v>568</v>
      </c>
    </row>
    <row r="1060" spans="1:48" ht="30" customHeight="1" x14ac:dyDescent="0.3">
      <c r="A1060" s="11"/>
      <c r="B1060" s="11"/>
      <c r="C1060" s="11"/>
      <c r="D1060" s="11"/>
      <c r="E1060" s="12"/>
      <c r="F1060" s="12"/>
      <c r="G1060" s="12"/>
      <c r="H1060" s="12"/>
      <c r="I1060" s="12"/>
      <c r="J1060" s="12"/>
      <c r="K1060" s="12"/>
      <c r="L1060" s="12"/>
      <c r="M1060" s="11"/>
      <c r="Q1060" s="1" t="s">
        <v>568</v>
      </c>
    </row>
    <row r="1061" spans="1:48" ht="30" customHeight="1" x14ac:dyDescent="0.3">
      <c r="A1061" s="11"/>
      <c r="B1061" s="11"/>
      <c r="C1061" s="11"/>
      <c r="D1061" s="11"/>
      <c r="E1061" s="12"/>
      <c r="F1061" s="12"/>
      <c r="G1061" s="12"/>
      <c r="H1061" s="12"/>
      <c r="I1061" s="12"/>
      <c r="J1061" s="12"/>
      <c r="K1061" s="12"/>
      <c r="L1061" s="12"/>
      <c r="M1061" s="11"/>
      <c r="Q1061" s="1" t="s">
        <v>568</v>
      </c>
    </row>
    <row r="1062" spans="1:48" ht="30" customHeight="1" x14ac:dyDescent="0.3">
      <c r="A1062" s="11"/>
      <c r="B1062" s="11"/>
      <c r="C1062" s="11"/>
      <c r="D1062" s="11"/>
      <c r="E1062" s="12"/>
      <c r="F1062" s="12"/>
      <c r="G1062" s="12"/>
      <c r="H1062" s="12"/>
      <c r="I1062" s="12"/>
      <c r="J1062" s="12"/>
      <c r="K1062" s="12"/>
      <c r="L1062" s="12"/>
      <c r="M1062" s="11"/>
      <c r="Q1062" s="1" t="s">
        <v>568</v>
      </c>
    </row>
    <row r="1063" spans="1:48" ht="30" customHeight="1" x14ac:dyDescent="0.3">
      <c r="A1063" s="11"/>
      <c r="B1063" s="11"/>
      <c r="C1063" s="11"/>
      <c r="D1063" s="11"/>
      <c r="E1063" s="12"/>
      <c r="F1063" s="12"/>
      <c r="G1063" s="12"/>
      <c r="H1063" s="12"/>
      <c r="I1063" s="12"/>
      <c r="J1063" s="12"/>
      <c r="K1063" s="12"/>
      <c r="L1063" s="12"/>
      <c r="M1063" s="11"/>
      <c r="Q1063" s="1" t="s">
        <v>568</v>
      </c>
    </row>
    <row r="1064" spans="1:48" ht="30" customHeight="1" x14ac:dyDescent="0.3">
      <c r="A1064" s="11"/>
      <c r="B1064" s="11"/>
      <c r="C1064" s="11"/>
      <c r="D1064" s="11"/>
      <c r="E1064" s="12"/>
      <c r="F1064" s="12"/>
      <c r="G1064" s="12"/>
      <c r="H1064" s="12"/>
      <c r="I1064" s="12"/>
      <c r="J1064" s="12"/>
      <c r="K1064" s="12"/>
      <c r="L1064" s="12"/>
      <c r="M1064" s="11"/>
      <c r="Q1064" s="1" t="s">
        <v>568</v>
      </c>
    </row>
    <row r="1065" spans="1:48" ht="30" customHeight="1" x14ac:dyDescent="0.3">
      <c r="A1065" s="11"/>
      <c r="B1065" s="11"/>
      <c r="C1065" s="11"/>
      <c r="D1065" s="11"/>
      <c r="E1065" s="12"/>
      <c r="F1065" s="12"/>
      <c r="G1065" s="12"/>
      <c r="H1065" s="12"/>
      <c r="I1065" s="12"/>
      <c r="J1065" s="12"/>
      <c r="K1065" s="12"/>
      <c r="L1065" s="12"/>
      <c r="M1065" s="11"/>
      <c r="Q1065" s="1" t="s">
        <v>568</v>
      </c>
    </row>
    <row r="1066" spans="1:48" ht="30" customHeight="1" x14ac:dyDescent="0.3">
      <c r="A1066" s="11"/>
      <c r="B1066" s="11"/>
      <c r="C1066" s="11"/>
      <c r="D1066" s="11"/>
      <c r="E1066" s="12"/>
      <c r="F1066" s="12"/>
      <c r="G1066" s="12"/>
      <c r="H1066" s="12"/>
      <c r="I1066" s="12"/>
      <c r="J1066" s="12"/>
      <c r="K1066" s="12"/>
      <c r="L1066" s="12"/>
      <c r="M1066" s="11"/>
      <c r="Q1066" s="1" t="s">
        <v>568</v>
      </c>
    </row>
    <row r="1067" spans="1:48" ht="30" customHeight="1" x14ac:dyDescent="0.3">
      <c r="A1067" s="11"/>
      <c r="B1067" s="11"/>
      <c r="C1067" s="11"/>
      <c r="D1067" s="11"/>
      <c r="E1067" s="12"/>
      <c r="F1067" s="12"/>
      <c r="G1067" s="12"/>
      <c r="H1067" s="12"/>
      <c r="I1067" s="12"/>
      <c r="J1067" s="12"/>
      <c r="K1067" s="12"/>
      <c r="L1067" s="12"/>
      <c r="M1067" s="11"/>
      <c r="Q1067" s="1" t="s">
        <v>568</v>
      </c>
    </row>
    <row r="1068" spans="1:48" ht="30" customHeight="1" x14ac:dyDescent="0.3">
      <c r="A1068" s="11"/>
      <c r="B1068" s="11"/>
      <c r="C1068" s="11"/>
      <c r="D1068" s="11"/>
      <c r="E1068" s="12"/>
      <c r="F1068" s="12"/>
      <c r="G1068" s="12"/>
      <c r="H1068" s="12"/>
      <c r="I1068" s="12"/>
      <c r="J1068" s="12"/>
      <c r="K1068" s="12"/>
      <c r="L1068" s="12"/>
      <c r="M1068" s="11"/>
      <c r="Q1068" s="1" t="s">
        <v>568</v>
      </c>
    </row>
    <row r="1069" spans="1:48" ht="30" customHeight="1" x14ac:dyDescent="0.3">
      <c r="A1069" s="11"/>
      <c r="B1069" s="11"/>
      <c r="C1069" s="11"/>
      <c r="D1069" s="11"/>
      <c r="E1069" s="12"/>
      <c r="F1069" s="12"/>
      <c r="G1069" s="12"/>
      <c r="H1069" s="12"/>
      <c r="I1069" s="12"/>
      <c r="J1069" s="12"/>
      <c r="K1069" s="12"/>
      <c r="L1069" s="12"/>
      <c r="M1069" s="11"/>
      <c r="Q1069" s="1" t="s">
        <v>568</v>
      </c>
    </row>
    <row r="1070" spans="1:48" ht="30" customHeight="1" x14ac:dyDescent="0.3">
      <c r="A1070" s="11"/>
      <c r="B1070" s="11"/>
      <c r="C1070" s="11"/>
      <c r="D1070" s="11"/>
      <c r="E1070" s="12"/>
      <c r="F1070" s="12"/>
      <c r="G1070" s="12"/>
      <c r="H1070" s="12"/>
      <c r="I1070" s="12"/>
      <c r="J1070" s="12"/>
      <c r="K1070" s="12"/>
      <c r="L1070" s="12"/>
      <c r="M1070" s="11"/>
      <c r="Q1070" s="1" t="s">
        <v>568</v>
      </c>
    </row>
    <row r="1071" spans="1:48" ht="30" customHeight="1" x14ac:dyDescent="0.3">
      <c r="A1071" s="11"/>
      <c r="B1071" s="11"/>
      <c r="C1071" s="11"/>
      <c r="D1071" s="11"/>
      <c r="E1071" s="12"/>
      <c r="F1071" s="12"/>
      <c r="G1071" s="12"/>
      <c r="H1071" s="12"/>
      <c r="I1071" s="12"/>
      <c r="J1071" s="12"/>
      <c r="K1071" s="12"/>
      <c r="L1071" s="12"/>
      <c r="M1071" s="11"/>
      <c r="Q1071" s="1" t="s">
        <v>568</v>
      </c>
    </row>
    <row r="1072" spans="1:48" ht="30" customHeight="1" x14ac:dyDescent="0.3">
      <c r="A1072" s="11"/>
      <c r="B1072" s="11"/>
      <c r="C1072" s="11"/>
      <c r="D1072" s="11"/>
      <c r="E1072" s="12"/>
      <c r="F1072" s="12"/>
      <c r="G1072" s="12"/>
      <c r="H1072" s="12"/>
      <c r="I1072" s="12"/>
      <c r="J1072" s="12"/>
      <c r="K1072" s="12"/>
      <c r="L1072" s="12"/>
      <c r="M1072" s="11"/>
      <c r="Q1072" s="1" t="s">
        <v>568</v>
      </c>
    </row>
    <row r="1073" spans="1:48" ht="30" customHeight="1" x14ac:dyDescent="0.3">
      <c r="A1073" s="11"/>
      <c r="B1073" s="11"/>
      <c r="C1073" s="11"/>
      <c r="D1073" s="11"/>
      <c r="E1073" s="12"/>
      <c r="F1073" s="12"/>
      <c r="G1073" s="12"/>
      <c r="H1073" s="12"/>
      <c r="I1073" s="12"/>
      <c r="J1073" s="12"/>
      <c r="K1073" s="12"/>
      <c r="L1073" s="12"/>
      <c r="M1073" s="11"/>
      <c r="Q1073" s="1" t="s">
        <v>568</v>
      </c>
    </row>
    <row r="1074" spans="1:48" ht="30" customHeight="1" x14ac:dyDescent="0.3">
      <c r="A1074" s="11"/>
      <c r="B1074" s="11"/>
      <c r="C1074" s="11"/>
      <c r="D1074" s="11"/>
      <c r="E1074" s="12"/>
      <c r="F1074" s="12"/>
      <c r="G1074" s="12"/>
      <c r="H1074" s="12"/>
      <c r="I1074" s="12"/>
      <c r="J1074" s="12"/>
      <c r="K1074" s="12"/>
      <c r="L1074" s="12"/>
      <c r="M1074" s="11"/>
      <c r="Q1074" s="1" t="s">
        <v>568</v>
      </c>
    </row>
    <row r="1075" spans="1:48" ht="30" customHeight="1" x14ac:dyDescent="0.3">
      <c r="A1075" s="11"/>
      <c r="B1075" s="11"/>
      <c r="C1075" s="11"/>
      <c r="D1075" s="11"/>
      <c r="E1075" s="12"/>
      <c r="F1075" s="12"/>
      <c r="G1075" s="12"/>
      <c r="H1075" s="12"/>
      <c r="I1075" s="12"/>
      <c r="J1075" s="12"/>
      <c r="K1075" s="12"/>
      <c r="L1075" s="12"/>
      <c r="M1075" s="11"/>
      <c r="Q1075" s="1" t="s">
        <v>568</v>
      </c>
    </row>
    <row r="1076" spans="1:48" ht="30" customHeight="1" x14ac:dyDescent="0.3">
      <c r="A1076" s="11"/>
      <c r="B1076" s="11"/>
      <c r="C1076" s="11"/>
      <c r="D1076" s="11"/>
      <c r="E1076" s="12"/>
      <c r="F1076" s="12"/>
      <c r="G1076" s="12"/>
      <c r="H1076" s="12"/>
      <c r="I1076" s="12"/>
      <c r="J1076" s="12"/>
      <c r="K1076" s="12"/>
      <c r="L1076" s="12"/>
      <c r="M1076" s="11"/>
      <c r="Q1076" s="1" t="s">
        <v>568</v>
      </c>
    </row>
    <row r="1077" spans="1:48" ht="30" customHeight="1" x14ac:dyDescent="0.3">
      <c r="A1077" s="11"/>
      <c r="B1077" s="11"/>
      <c r="C1077" s="11"/>
      <c r="D1077" s="11"/>
      <c r="E1077" s="12"/>
      <c r="F1077" s="12"/>
      <c r="G1077" s="12"/>
      <c r="H1077" s="12"/>
      <c r="I1077" s="12"/>
      <c r="J1077" s="12"/>
      <c r="K1077" s="12"/>
      <c r="L1077" s="12"/>
      <c r="M1077" s="11"/>
      <c r="Q1077" s="1" t="s">
        <v>568</v>
      </c>
    </row>
    <row r="1078" spans="1:48" ht="30" customHeight="1" x14ac:dyDescent="0.3">
      <c r="A1078" s="13" t="s">
        <v>86</v>
      </c>
      <c r="B1078" s="11"/>
      <c r="C1078" s="11"/>
      <c r="D1078" s="11"/>
      <c r="E1078" s="12"/>
      <c r="F1078" s="12"/>
      <c r="G1078" s="12"/>
      <c r="H1078" s="12"/>
      <c r="I1078" s="12"/>
      <c r="J1078" s="12"/>
      <c r="K1078" s="12"/>
      <c r="L1078" s="12"/>
      <c r="M1078" s="11"/>
      <c r="N1078" t="s">
        <v>87</v>
      </c>
    </row>
    <row r="1079" spans="1:48" ht="30" customHeight="1" x14ac:dyDescent="0.3">
      <c r="A1079" s="13" t="s">
        <v>771</v>
      </c>
      <c r="B1079" s="13" t="s">
        <v>496</v>
      </c>
      <c r="C1079" s="11"/>
      <c r="D1079" s="11"/>
      <c r="E1079" s="12"/>
      <c r="F1079" s="12"/>
      <c r="G1079" s="12"/>
      <c r="H1079" s="12"/>
      <c r="I1079" s="12"/>
      <c r="J1079" s="12"/>
      <c r="K1079" s="12"/>
      <c r="L1079" s="12"/>
      <c r="M1079" s="11"/>
      <c r="Q1079" s="1" t="s">
        <v>572</v>
      </c>
    </row>
    <row r="1080" spans="1:48" ht="30" customHeight="1" x14ac:dyDescent="0.3">
      <c r="A1080" s="13" t="s">
        <v>278</v>
      </c>
      <c r="B1080" s="13" t="s">
        <v>282</v>
      </c>
      <c r="C1080" s="13" t="s">
        <v>240</v>
      </c>
      <c r="D1080" s="11">
        <v>7.9059999999999997</v>
      </c>
      <c r="E1080" s="12"/>
      <c r="F1080" s="12"/>
      <c r="G1080" s="12"/>
      <c r="H1080" s="12"/>
      <c r="I1080" s="12"/>
      <c r="J1080" s="12"/>
      <c r="K1080" s="12"/>
      <c r="L1080" s="12"/>
      <c r="M1080" s="13" t="s">
        <v>51</v>
      </c>
      <c r="N1080" s="1" t="s">
        <v>283</v>
      </c>
      <c r="O1080" s="1" t="s">
        <v>51</v>
      </c>
      <c r="P1080" s="1" t="s">
        <v>51</v>
      </c>
      <c r="Q1080" s="1" t="s">
        <v>572</v>
      </c>
      <c r="R1080" s="1" t="s">
        <v>63</v>
      </c>
      <c r="S1080" s="1" t="s">
        <v>63</v>
      </c>
      <c r="T1080" s="1" t="s">
        <v>62</v>
      </c>
      <c r="AR1080" s="1" t="s">
        <v>51</v>
      </c>
      <c r="AS1080" s="1" t="s">
        <v>51</v>
      </c>
      <c r="AU1080" s="1" t="s">
        <v>573</v>
      </c>
      <c r="AV1080">
        <v>207</v>
      </c>
    </row>
    <row r="1081" spans="1:48" ht="30" customHeight="1" x14ac:dyDescent="0.3">
      <c r="A1081" s="13" t="s">
        <v>289</v>
      </c>
      <c r="B1081" s="13" t="s">
        <v>290</v>
      </c>
      <c r="C1081" s="13" t="s">
        <v>240</v>
      </c>
      <c r="D1081" s="11">
        <v>2.0329999999999999</v>
      </c>
      <c r="E1081" s="12"/>
      <c r="F1081" s="12"/>
      <c r="G1081" s="12"/>
      <c r="H1081" s="12"/>
      <c r="I1081" s="12"/>
      <c r="J1081" s="12"/>
      <c r="K1081" s="12"/>
      <c r="L1081" s="12"/>
      <c r="M1081" s="13" t="s">
        <v>51</v>
      </c>
      <c r="N1081" s="1" t="s">
        <v>291</v>
      </c>
      <c r="O1081" s="1" t="s">
        <v>51</v>
      </c>
      <c r="P1081" s="1" t="s">
        <v>51</v>
      </c>
      <c r="Q1081" s="1" t="s">
        <v>572</v>
      </c>
      <c r="R1081" s="1" t="s">
        <v>63</v>
      </c>
      <c r="S1081" s="1" t="s">
        <v>63</v>
      </c>
      <c r="T1081" s="1" t="s">
        <v>62</v>
      </c>
      <c r="AR1081" s="1" t="s">
        <v>51</v>
      </c>
      <c r="AS1081" s="1" t="s">
        <v>51</v>
      </c>
      <c r="AU1081" s="1" t="s">
        <v>574</v>
      </c>
      <c r="AV1081">
        <v>208</v>
      </c>
    </row>
    <row r="1082" spans="1:48" ht="30" customHeight="1" x14ac:dyDescent="0.3">
      <c r="A1082" s="11"/>
      <c r="B1082" s="11"/>
      <c r="C1082" s="11"/>
      <c r="D1082" s="11"/>
      <c r="E1082" s="12"/>
      <c r="F1082" s="12"/>
      <c r="G1082" s="12"/>
      <c r="H1082" s="12"/>
      <c r="I1082" s="12"/>
      <c r="J1082" s="12"/>
      <c r="K1082" s="12"/>
      <c r="L1082" s="12"/>
      <c r="M1082" s="11"/>
      <c r="Q1082" s="1" t="s">
        <v>572</v>
      </c>
    </row>
    <row r="1083" spans="1:48" ht="30" customHeight="1" x14ac:dyDescent="0.3">
      <c r="A1083" s="11"/>
      <c r="B1083" s="11"/>
      <c r="C1083" s="11"/>
      <c r="D1083" s="11"/>
      <c r="E1083" s="12"/>
      <c r="F1083" s="12"/>
      <c r="G1083" s="12"/>
      <c r="H1083" s="12"/>
      <c r="I1083" s="12"/>
      <c r="J1083" s="12"/>
      <c r="K1083" s="12"/>
      <c r="L1083" s="12"/>
      <c r="M1083" s="11"/>
      <c r="Q1083" s="1" t="s">
        <v>572</v>
      </c>
    </row>
    <row r="1084" spans="1:48" ht="30" customHeight="1" x14ac:dyDescent="0.3">
      <c r="A1084" s="11"/>
      <c r="B1084" s="11"/>
      <c r="C1084" s="11"/>
      <c r="D1084" s="11"/>
      <c r="E1084" s="12"/>
      <c r="F1084" s="12"/>
      <c r="G1084" s="12"/>
      <c r="H1084" s="12"/>
      <c r="I1084" s="12"/>
      <c r="J1084" s="12"/>
      <c r="K1084" s="12"/>
      <c r="L1084" s="12"/>
      <c r="M1084" s="11"/>
      <c r="Q1084" s="1" t="s">
        <v>572</v>
      </c>
    </row>
    <row r="1085" spans="1:48" ht="30" customHeight="1" x14ac:dyDescent="0.3">
      <c r="A1085" s="11"/>
      <c r="B1085" s="11"/>
      <c r="C1085" s="11"/>
      <c r="D1085" s="11"/>
      <c r="E1085" s="12"/>
      <c r="F1085" s="12"/>
      <c r="G1085" s="12"/>
      <c r="H1085" s="12"/>
      <c r="I1085" s="12"/>
      <c r="J1085" s="12"/>
      <c r="K1085" s="12"/>
      <c r="L1085" s="12"/>
      <c r="M1085" s="11"/>
      <c r="Q1085" s="1" t="s">
        <v>572</v>
      </c>
    </row>
    <row r="1086" spans="1:48" ht="30" customHeight="1" x14ac:dyDescent="0.3">
      <c r="A1086" s="11"/>
      <c r="B1086" s="11"/>
      <c r="C1086" s="11"/>
      <c r="D1086" s="11"/>
      <c r="E1086" s="12"/>
      <c r="F1086" s="12"/>
      <c r="G1086" s="12"/>
      <c r="H1086" s="12"/>
      <c r="I1086" s="12"/>
      <c r="J1086" s="12"/>
      <c r="K1086" s="12"/>
      <c r="L1086" s="12"/>
      <c r="M1086" s="11"/>
      <c r="Q1086" s="1" t="s">
        <v>572</v>
      </c>
    </row>
    <row r="1087" spans="1:48" ht="30" customHeight="1" x14ac:dyDescent="0.3">
      <c r="A1087" s="11"/>
      <c r="B1087" s="11"/>
      <c r="C1087" s="11"/>
      <c r="D1087" s="11"/>
      <c r="E1087" s="12"/>
      <c r="F1087" s="12"/>
      <c r="G1087" s="12"/>
      <c r="H1087" s="12"/>
      <c r="I1087" s="12"/>
      <c r="J1087" s="12"/>
      <c r="K1087" s="12"/>
      <c r="L1087" s="12"/>
      <c r="M1087" s="11"/>
      <c r="Q1087" s="1" t="s">
        <v>572</v>
      </c>
    </row>
    <row r="1088" spans="1:48" ht="30" customHeight="1" x14ac:dyDescent="0.3">
      <c r="A1088" s="11"/>
      <c r="B1088" s="11"/>
      <c r="C1088" s="11"/>
      <c r="D1088" s="11"/>
      <c r="E1088" s="12"/>
      <c r="F1088" s="12"/>
      <c r="G1088" s="12"/>
      <c r="H1088" s="12"/>
      <c r="I1088" s="12"/>
      <c r="J1088" s="12"/>
      <c r="K1088" s="12"/>
      <c r="L1088" s="12"/>
      <c r="M1088" s="11"/>
      <c r="Q1088" s="1" t="s">
        <v>572</v>
      </c>
    </row>
    <row r="1089" spans="1:17" ht="30" customHeight="1" x14ac:dyDescent="0.3">
      <c r="A1089" s="11"/>
      <c r="B1089" s="11"/>
      <c r="C1089" s="11"/>
      <c r="D1089" s="11"/>
      <c r="E1089" s="12"/>
      <c r="F1089" s="12"/>
      <c r="G1089" s="12"/>
      <c r="H1089" s="12"/>
      <c r="I1089" s="12"/>
      <c r="J1089" s="12"/>
      <c r="K1089" s="12"/>
      <c r="L1089" s="12"/>
      <c r="M1089" s="11"/>
      <c r="Q1089" s="1" t="s">
        <v>572</v>
      </c>
    </row>
    <row r="1090" spans="1:17" ht="30" customHeight="1" x14ac:dyDescent="0.3">
      <c r="A1090" s="11"/>
      <c r="B1090" s="11"/>
      <c r="C1090" s="11"/>
      <c r="D1090" s="11"/>
      <c r="E1090" s="12"/>
      <c r="F1090" s="12"/>
      <c r="G1090" s="12"/>
      <c r="H1090" s="12"/>
      <c r="I1090" s="12"/>
      <c r="J1090" s="12"/>
      <c r="K1090" s="12"/>
      <c r="L1090" s="12"/>
      <c r="M1090" s="11"/>
      <c r="Q1090" s="1" t="s">
        <v>572</v>
      </c>
    </row>
    <row r="1091" spans="1:17" ht="30" customHeight="1" x14ac:dyDescent="0.3">
      <c r="A1091" s="11"/>
      <c r="B1091" s="11"/>
      <c r="C1091" s="11"/>
      <c r="D1091" s="11"/>
      <c r="E1091" s="12"/>
      <c r="F1091" s="12"/>
      <c r="G1091" s="12"/>
      <c r="H1091" s="12"/>
      <c r="I1091" s="12"/>
      <c r="J1091" s="12"/>
      <c r="K1091" s="12"/>
      <c r="L1091" s="12"/>
      <c r="M1091" s="11"/>
      <c r="Q1091" s="1" t="s">
        <v>572</v>
      </c>
    </row>
    <row r="1092" spans="1:17" ht="30" customHeight="1" x14ac:dyDescent="0.3">
      <c r="A1092" s="11"/>
      <c r="B1092" s="11"/>
      <c r="C1092" s="11"/>
      <c r="D1092" s="11"/>
      <c r="E1092" s="12"/>
      <c r="F1092" s="12"/>
      <c r="G1092" s="12"/>
      <c r="H1092" s="12"/>
      <c r="I1092" s="12"/>
      <c r="J1092" s="12"/>
      <c r="K1092" s="12"/>
      <c r="L1092" s="12"/>
      <c r="M1092" s="11"/>
      <c r="Q1092" s="1" t="s">
        <v>572</v>
      </c>
    </row>
    <row r="1093" spans="1:17" ht="30" customHeight="1" x14ac:dyDescent="0.3">
      <c r="A1093" s="11"/>
      <c r="B1093" s="11"/>
      <c r="C1093" s="11"/>
      <c r="D1093" s="11"/>
      <c r="E1093" s="12"/>
      <c r="F1093" s="12"/>
      <c r="G1093" s="12"/>
      <c r="H1093" s="12"/>
      <c r="I1093" s="12"/>
      <c r="J1093" s="12"/>
      <c r="K1093" s="12"/>
      <c r="L1093" s="12"/>
      <c r="M1093" s="11"/>
      <c r="Q1093" s="1" t="s">
        <v>572</v>
      </c>
    </row>
    <row r="1094" spans="1:17" ht="30" customHeight="1" x14ac:dyDescent="0.3">
      <c r="A1094" s="11"/>
      <c r="B1094" s="11"/>
      <c r="C1094" s="11"/>
      <c r="D1094" s="11"/>
      <c r="E1094" s="12"/>
      <c r="F1094" s="12"/>
      <c r="G1094" s="12"/>
      <c r="H1094" s="12"/>
      <c r="I1094" s="12"/>
      <c r="J1094" s="12"/>
      <c r="K1094" s="12"/>
      <c r="L1094" s="12"/>
      <c r="M1094" s="11"/>
      <c r="Q1094" s="1" t="s">
        <v>572</v>
      </c>
    </row>
    <row r="1095" spans="1:17" ht="30" customHeight="1" x14ac:dyDescent="0.3">
      <c r="A1095" s="11"/>
      <c r="B1095" s="11"/>
      <c r="C1095" s="11"/>
      <c r="D1095" s="11"/>
      <c r="E1095" s="12"/>
      <c r="F1095" s="12"/>
      <c r="G1095" s="12"/>
      <c r="H1095" s="12"/>
      <c r="I1095" s="12"/>
      <c r="J1095" s="12"/>
      <c r="K1095" s="12"/>
      <c r="L1095" s="12"/>
      <c r="M1095" s="11"/>
      <c r="Q1095" s="1" t="s">
        <v>572</v>
      </c>
    </row>
    <row r="1096" spans="1:17" ht="30" customHeight="1" x14ac:dyDescent="0.3">
      <c r="A1096" s="11"/>
      <c r="B1096" s="11"/>
      <c r="C1096" s="11"/>
      <c r="D1096" s="11"/>
      <c r="E1096" s="12"/>
      <c r="F1096" s="12"/>
      <c r="G1096" s="12"/>
      <c r="H1096" s="12"/>
      <c r="I1096" s="12"/>
      <c r="J1096" s="12"/>
      <c r="K1096" s="12"/>
      <c r="L1096" s="12"/>
      <c r="M1096" s="11"/>
      <c r="Q1096" s="1" t="s">
        <v>572</v>
      </c>
    </row>
    <row r="1097" spans="1:17" ht="30" customHeight="1" x14ac:dyDescent="0.3">
      <c r="A1097" s="11"/>
      <c r="B1097" s="11"/>
      <c r="C1097" s="11"/>
      <c r="D1097" s="11"/>
      <c r="E1097" s="12"/>
      <c r="F1097" s="12"/>
      <c r="G1097" s="12"/>
      <c r="H1097" s="12"/>
      <c r="I1097" s="12"/>
      <c r="J1097" s="12"/>
      <c r="K1097" s="12"/>
      <c r="L1097" s="12"/>
      <c r="M1097" s="11"/>
      <c r="Q1097" s="1" t="s">
        <v>572</v>
      </c>
    </row>
    <row r="1098" spans="1:17" ht="30" customHeight="1" x14ac:dyDescent="0.3">
      <c r="A1098" s="11"/>
      <c r="B1098" s="11"/>
      <c r="C1098" s="11"/>
      <c r="D1098" s="11"/>
      <c r="E1098" s="12"/>
      <c r="F1098" s="12"/>
      <c r="G1098" s="12"/>
      <c r="H1098" s="12"/>
      <c r="I1098" s="12"/>
      <c r="J1098" s="12"/>
      <c r="K1098" s="12"/>
      <c r="L1098" s="12"/>
      <c r="M1098" s="11"/>
      <c r="Q1098" s="1" t="s">
        <v>572</v>
      </c>
    </row>
    <row r="1099" spans="1:17" ht="30" customHeight="1" x14ac:dyDescent="0.3">
      <c r="A1099" s="11"/>
      <c r="B1099" s="11"/>
      <c r="C1099" s="11"/>
      <c r="D1099" s="11"/>
      <c r="E1099" s="12"/>
      <c r="F1099" s="12"/>
      <c r="G1099" s="12"/>
      <c r="H1099" s="12"/>
      <c r="I1099" s="12"/>
      <c r="J1099" s="12"/>
      <c r="K1099" s="12"/>
      <c r="L1099" s="12"/>
      <c r="M1099" s="11"/>
      <c r="Q1099" s="1" t="s">
        <v>572</v>
      </c>
    </row>
    <row r="1100" spans="1:17" ht="30" customHeight="1" x14ac:dyDescent="0.3">
      <c r="A1100" s="11"/>
      <c r="B1100" s="11"/>
      <c r="C1100" s="11"/>
      <c r="D1100" s="11"/>
      <c r="E1100" s="12"/>
      <c r="F1100" s="12"/>
      <c r="G1100" s="12"/>
      <c r="H1100" s="12"/>
      <c r="I1100" s="12"/>
      <c r="J1100" s="12"/>
      <c r="K1100" s="12"/>
      <c r="L1100" s="12"/>
      <c r="M1100" s="11"/>
      <c r="Q1100" s="1" t="s">
        <v>572</v>
      </c>
    </row>
    <row r="1101" spans="1:17" ht="30" customHeight="1" x14ac:dyDescent="0.3">
      <c r="A1101" s="11"/>
      <c r="B1101" s="11"/>
      <c r="C1101" s="11"/>
      <c r="D1101" s="11"/>
      <c r="E1101" s="12"/>
      <c r="F1101" s="12"/>
      <c r="G1101" s="12"/>
      <c r="H1101" s="12"/>
      <c r="I1101" s="12"/>
      <c r="J1101" s="12"/>
      <c r="K1101" s="12"/>
      <c r="L1101" s="12"/>
      <c r="M1101" s="11"/>
      <c r="Q1101" s="1" t="s">
        <v>572</v>
      </c>
    </row>
    <row r="1102" spans="1:17" ht="30" customHeight="1" x14ac:dyDescent="0.3">
      <c r="A1102" s="11"/>
      <c r="B1102" s="11"/>
      <c r="C1102" s="11"/>
      <c r="D1102" s="11"/>
      <c r="E1102" s="12"/>
      <c r="F1102" s="12"/>
      <c r="G1102" s="12"/>
      <c r="H1102" s="12"/>
      <c r="I1102" s="12"/>
      <c r="J1102" s="12"/>
      <c r="K1102" s="12"/>
      <c r="L1102" s="12"/>
      <c r="M1102" s="11"/>
      <c r="Q1102" s="1" t="s">
        <v>572</v>
      </c>
    </row>
    <row r="1103" spans="1:17" ht="30" customHeight="1" x14ac:dyDescent="0.3">
      <c r="A1103" s="13" t="s">
        <v>86</v>
      </c>
      <c r="B1103" s="11"/>
      <c r="C1103" s="11"/>
      <c r="D1103" s="11"/>
      <c r="E1103" s="12"/>
      <c r="F1103" s="12"/>
      <c r="G1103" s="12"/>
      <c r="H1103" s="12"/>
      <c r="I1103" s="12"/>
      <c r="J1103" s="12"/>
      <c r="K1103" s="12"/>
      <c r="L1103" s="12"/>
      <c r="M1103" s="11"/>
      <c r="N1103" t="s">
        <v>87</v>
      </c>
    </row>
    <row r="1104" spans="1:17" ht="30" customHeight="1" x14ac:dyDescent="0.3">
      <c r="A1104" s="13" t="s">
        <v>762</v>
      </c>
      <c r="B1104" s="13"/>
      <c r="C1104" s="11"/>
      <c r="D1104" s="11"/>
      <c r="E1104" s="12"/>
      <c r="F1104" s="12"/>
      <c r="G1104" s="12"/>
      <c r="H1104" s="12"/>
      <c r="I1104" s="12"/>
      <c r="J1104" s="12"/>
      <c r="K1104" s="12"/>
      <c r="L1104" s="12"/>
      <c r="M1104" s="11"/>
      <c r="Q1104" s="1" t="s">
        <v>575</v>
      </c>
    </row>
    <row r="1105" spans="1:48" ht="30" customHeight="1" x14ac:dyDescent="0.3">
      <c r="A1105" s="13" t="s">
        <v>576</v>
      </c>
      <c r="B1105" s="13" t="s">
        <v>51</v>
      </c>
      <c r="C1105" s="13" t="s">
        <v>307</v>
      </c>
      <c r="D1105" s="11">
        <v>1</v>
      </c>
      <c r="E1105" s="12"/>
      <c r="F1105" s="12"/>
      <c r="G1105" s="12"/>
      <c r="H1105" s="12"/>
      <c r="I1105" s="12"/>
      <c r="J1105" s="12"/>
      <c r="K1105" s="12"/>
      <c r="L1105" s="12"/>
      <c r="M1105" s="13" t="s">
        <v>51</v>
      </c>
      <c r="N1105" s="1" t="s">
        <v>577</v>
      </c>
      <c r="O1105" s="1" t="s">
        <v>51</v>
      </c>
      <c r="P1105" s="1" t="s">
        <v>51</v>
      </c>
      <c r="Q1105" s="1" t="s">
        <v>575</v>
      </c>
      <c r="R1105" s="1" t="s">
        <v>63</v>
      </c>
      <c r="S1105" s="1" t="s">
        <v>63</v>
      </c>
      <c r="T1105" s="1" t="s">
        <v>62</v>
      </c>
      <c r="AR1105" s="1" t="s">
        <v>51</v>
      </c>
      <c r="AS1105" s="1" t="s">
        <v>51</v>
      </c>
      <c r="AU1105" s="1" t="s">
        <v>578</v>
      </c>
      <c r="AV1105">
        <v>249</v>
      </c>
    </row>
    <row r="1106" spans="1:48" ht="30" customHeight="1" x14ac:dyDescent="0.3">
      <c r="A1106" s="11" t="s">
        <v>763</v>
      </c>
      <c r="B1106" s="11"/>
      <c r="C1106" s="13" t="s">
        <v>307</v>
      </c>
      <c r="D1106" s="11">
        <v>1</v>
      </c>
      <c r="E1106" s="12"/>
      <c r="F1106" s="12"/>
      <c r="G1106" s="12"/>
      <c r="H1106" s="12"/>
      <c r="I1106" s="12"/>
      <c r="J1106" s="12"/>
      <c r="K1106" s="12"/>
      <c r="L1106" s="12"/>
      <c r="M1106" s="11"/>
      <c r="Q1106" s="1" t="s">
        <v>575</v>
      </c>
    </row>
    <row r="1107" spans="1:48" ht="30" customHeight="1" x14ac:dyDescent="0.3">
      <c r="A1107" s="11"/>
      <c r="B1107" s="11"/>
      <c r="C1107" s="13"/>
      <c r="D1107" s="11"/>
      <c r="E1107" s="12"/>
      <c r="F1107" s="12"/>
      <c r="G1107" s="12"/>
      <c r="H1107" s="12"/>
      <c r="I1107" s="12"/>
      <c r="J1107" s="12"/>
      <c r="K1107" s="12"/>
      <c r="L1107" s="12"/>
      <c r="M1107" s="11"/>
      <c r="Q1107" s="1" t="s">
        <v>575</v>
      </c>
    </row>
    <row r="1108" spans="1:48" ht="30" customHeight="1" x14ac:dyDescent="0.3">
      <c r="A1108" s="11"/>
      <c r="B1108" s="11"/>
      <c r="C1108" s="11"/>
      <c r="D1108" s="11"/>
      <c r="E1108" s="12"/>
      <c r="F1108" s="12"/>
      <c r="G1108" s="12"/>
      <c r="H1108" s="12"/>
      <c r="I1108" s="12"/>
      <c r="J1108" s="12"/>
      <c r="K1108" s="12"/>
      <c r="L1108" s="12"/>
      <c r="M1108" s="11"/>
      <c r="Q1108" s="1" t="s">
        <v>575</v>
      </c>
    </row>
    <row r="1109" spans="1:48" ht="30" customHeight="1" x14ac:dyDescent="0.3">
      <c r="A1109" s="11"/>
      <c r="B1109" s="11"/>
      <c r="C1109" s="11"/>
      <c r="D1109" s="11"/>
      <c r="E1109" s="12"/>
      <c r="F1109" s="12"/>
      <c r="G1109" s="12"/>
      <c r="H1109" s="12"/>
      <c r="I1109" s="12"/>
      <c r="J1109" s="12"/>
      <c r="K1109" s="12"/>
      <c r="L1109" s="12"/>
      <c r="M1109" s="11"/>
      <c r="Q1109" s="1" t="s">
        <v>575</v>
      </c>
    </row>
    <row r="1110" spans="1:48" ht="30" customHeight="1" x14ac:dyDescent="0.3">
      <c r="A1110" s="11"/>
      <c r="B1110" s="11"/>
      <c r="C1110" s="11"/>
      <c r="D1110" s="11"/>
      <c r="E1110" s="12"/>
      <c r="F1110" s="12"/>
      <c r="G1110" s="12"/>
      <c r="H1110" s="12"/>
      <c r="I1110" s="12"/>
      <c r="J1110" s="12"/>
      <c r="K1110" s="12"/>
      <c r="L1110" s="12"/>
      <c r="M1110" s="11"/>
      <c r="Q1110" s="1" t="s">
        <v>575</v>
      </c>
    </row>
    <row r="1111" spans="1:48" ht="30" customHeight="1" x14ac:dyDescent="0.3">
      <c r="A1111" s="11"/>
      <c r="B1111" s="11"/>
      <c r="C1111" s="11"/>
      <c r="D1111" s="11"/>
      <c r="E1111" s="12"/>
      <c r="F1111" s="12"/>
      <c r="G1111" s="12"/>
      <c r="H1111" s="12"/>
      <c r="I1111" s="12"/>
      <c r="J1111" s="12"/>
      <c r="K1111" s="12"/>
      <c r="L1111" s="12"/>
      <c r="M1111" s="11"/>
      <c r="Q1111" s="1" t="s">
        <v>575</v>
      </c>
    </row>
    <row r="1112" spans="1:48" ht="30" customHeight="1" x14ac:dyDescent="0.3">
      <c r="A1112" s="11"/>
      <c r="B1112" s="11"/>
      <c r="C1112" s="11"/>
      <c r="D1112" s="11"/>
      <c r="E1112" s="12"/>
      <c r="F1112" s="12"/>
      <c r="G1112" s="12"/>
      <c r="H1112" s="12"/>
      <c r="I1112" s="12"/>
      <c r="J1112" s="12"/>
      <c r="K1112" s="12"/>
      <c r="L1112" s="12"/>
      <c r="M1112" s="11"/>
      <c r="Q1112" s="1" t="s">
        <v>575</v>
      </c>
    </row>
    <row r="1113" spans="1:48" ht="30" customHeight="1" x14ac:dyDescent="0.3">
      <c r="A1113" s="11"/>
      <c r="B1113" s="11"/>
      <c r="C1113" s="11"/>
      <c r="D1113" s="11"/>
      <c r="E1113" s="12"/>
      <c r="F1113" s="12"/>
      <c r="G1113" s="12"/>
      <c r="H1113" s="12"/>
      <c r="I1113" s="12"/>
      <c r="J1113" s="12"/>
      <c r="K1113" s="12"/>
      <c r="L1113" s="12"/>
      <c r="M1113" s="11"/>
      <c r="Q1113" s="1" t="s">
        <v>575</v>
      </c>
    </row>
    <row r="1114" spans="1:48" ht="30" customHeight="1" x14ac:dyDescent="0.3">
      <c r="A1114" s="11"/>
      <c r="B1114" s="11"/>
      <c r="C1114" s="11"/>
      <c r="D1114" s="11"/>
      <c r="E1114" s="12"/>
      <c r="F1114" s="12"/>
      <c r="G1114" s="12"/>
      <c r="H1114" s="12"/>
      <c r="I1114" s="12"/>
      <c r="J1114" s="12"/>
      <c r="K1114" s="12"/>
      <c r="L1114" s="12"/>
      <c r="M1114" s="11"/>
      <c r="Q1114" s="1" t="s">
        <v>575</v>
      </c>
    </row>
    <row r="1115" spans="1:48" ht="30" customHeight="1" x14ac:dyDescent="0.3">
      <c r="A1115" s="11"/>
      <c r="B1115" s="11"/>
      <c r="C1115" s="11"/>
      <c r="D1115" s="11"/>
      <c r="E1115" s="12"/>
      <c r="F1115" s="12"/>
      <c r="G1115" s="12"/>
      <c r="H1115" s="12"/>
      <c r="I1115" s="12"/>
      <c r="J1115" s="12"/>
      <c r="K1115" s="12"/>
      <c r="L1115" s="12"/>
      <c r="M1115" s="11"/>
      <c r="Q1115" s="1" t="s">
        <v>575</v>
      </c>
    </row>
    <row r="1116" spans="1:48" ht="30" customHeight="1" x14ac:dyDescent="0.3">
      <c r="A1116" s="11"/>
      <c r="B1116" s="11"/>
      <c r="C1116" s="11"/>
      <c r="D1116" s="11"/>
      <c r="E1116" s="12"/>
      <c r="F1116" s="12"/>
      <c r="G1116" s="12"/>
      <c r="H1116" s="12"/>
      <c r="I1116" s="12"/>
      <c r="J1116" s="12"/>
      <c r="K1116" s="12"/>
      <c r="L1116" s="12"/>
      <c r="M1116" s="11"/>
      <c r="Q1116" s="1" t="s">
        <v>575</v>
      </c>
    </row>
    <row r="1117" spans="1:48" ht="30" customHeight="1" x14ac:dyDescent="0.3">
      <c r="A1117" s="11"/>
      <c r="B1117" s="11"/>
      <c r="C1117" s="11"/>
      <c r="D1117" s="11"/>
      <c r="E1117" s="12"/>
      <c r="F1117" s="12"/>
      <c r="G1117" s="12"/>
      <c r="H1117" s="12"/>
      <c r="I1117" s="12"/>
      <c r="J1117" s="12"/>
      <c r="K1117" s="12"/>
      <c r="L1117" s="12"/>
      <c r="M1117" s="11"/>
      <c r="Q1117" s="1" t="s">
        <v>575</v>
      </c>
    </row>
    <row r="1118" spans="1:48" ht="30" customHeight="1" x14ac:dyDescent="0.3">
      <c r="A1118" s="11"/>
      <c r="B1118" s="11"/>
      <c r="C1118" s="11"/>
      <c r="D1118" s="11"/>
      <c r="E1118" s="12"/>
      <c r="F1118" s="12"/>
      <c r="G1118" s="12"/>
      <c r="H1118" s="12"/>
      <c r="I1118" s="12"/>
      <c r="J1118" s="12"/>
      <c r="K1118" s="12"/>
      <c r="L1118" s="12"/>
      <c r="M1118" s="11"/>
      <c r="Q1118" s="1" t="s">
        <v>575</v>
      </c>
    </row>
    <row r="1119" spans="1:48" ht="30" customHeight="1" x14ac:dyDescent="0.3">
      <c r="A1119" s="11"/>
      <c r="B1119" s="11"/>
      <c r="C1119" s="11"/>
      <c r="D1119" s="11"/>
      <c r="E1119" s="12"/>
      <c r="F1119" s="12"/>
      <c r="G1119" s="12"/>
      <c r="H1119" s="12"/>
      <c r="I1119" s="12"/>
      <c r="J1119" s="12"/>
      <c r="K1119" s="12"/>
      <c r="L1119" s="12"/>
      <c r="M1119" s="11"/>
      <c r="Q1119" s="1" t="s">
        <v>575</v>
      </c>
    </row>
    <row r="1120" spans="1:48" ht="30" customHeight="1" x14ac:dyDescent="0.3">
      <c r="A1120" s="11"/>
      <c r="B1120" s="11"/>
      <c r="C1120" s="11"/>
      <c r="D1120" s="11"/>
      <c r="E1120" s="12"/>
      <c r="F1120" s="12"/>
      <c r="G1120" s="12"/>
      <c r="H1120" s="12"/>
      <c r="I1120" s="12"/>
      <c r="J1120" s="12"/>
      <c r="K1120" s="12"/>
      <c r="L1120" s="12"/>
      <c r="M1120" s="11"/>
      <c r="Q1120" s="1" t="s">
        <v>575</v>
      </c>
    </row>
    <row r="1121" spans="1:48" ht="30" customHeight="1" x14ac:dyDescent="0.3">
      <c r="A1121" s="11"/>
      <c r="B1121" s="11"/>
      <c r="C1121" s="11"/>
      <c r="D1121" s="11"/>
      <c r="E1121" s="12"/>
      <c r="F1121" s="12"/>
      <c r="G1121" s="12"/>
      <c r="H1121" s="12"/>
      <c r="I1121" s="12"/>
      <c r="J1121" s="12"/>
      <c r="K1121" s="12"/>
      <c r="L1121" s="12"/>
      <c r="M1121" s="11"/>
      <c r="Q1121" s="1" t="s">
        <v>575</v>
      </c>
    </row>
    <row r="1122" spans="1:48" ht="30" customHeight="1" x14ac:dyDescent="0.3">
      <c r="A1122" s="11"/>
      <c r="B1122" s="11"/>
      <c r="C1122" s="11"/>
      <c r="D1122" s="11"/>
      <c r="E1122" s="12"/>
      <c r="F1122" s="12"/>
      <c r="G1122" s="12"/>
      <c r="H1122" s="12"/>
      <c r="I1122" s="12"/>
      <c r="J1122" s="12"/>
      <c r="K1122" s="12"/>
      <c r="L1122" s="12"/>
      <c r="M1122" s="11"/>
      <c r="Q1122" s="1" t="s">
        <v>575</v>
      </c>
    </row>
    <row r="1123" spans="1:48" ht="30" customHeight="1" x14ac:dyDescent="0.3">
      <c r="A1123" s="11"/>
      <c r="B1123" s="11"/>
      <c r="C1123" s="11"/>
      <c r="D1123" s="11"/>
      <c r="E1123" s="12"/>
      <c r="F1123" s="12"/>
      <c r="G1123" s="12"/>
      <c r="H1123" s="12"/>
      <c r="I1123" s="12"/>
      <c r="J1123" s="12"/>
      <c r="K1123" s="12"/>
      <c r="L1123" s="12"/>
      <c r="M1123" s="11"/>
      <c r="Q1123" s="1" t="s">
        <v>575</v>
      </c>
    </row>
    <row r="1124" spans="1:48" ht="30" customHeight="1" x14ac:dyDescent="0.3">
      <c r="A1124" s="11"/>
      <c r="B1124" s="11"/>
      <c r="C1124" s="11"/>
      <c r="D1124" s="11"/>
      <c r="E1124" s="12"/>
      <c r="F1124" s="12"/>
      <c r="G1124" s="12"/>
      <c r="H1124" s="12"/>
      <c r="I1124" s="12"/>
      <c r="J1124" s="12"/>
      <c r="K1124" s="12"/>
      <c r="L1124" s="12"/>
      <c r="M1124" s="11"/>
      <c r="Q1124" s="1" t="s">
        <v>575</v>
      </c>
    </row>
    <row r="1125" spans="1:48" ht="30" customHeight="1" x14ac:dyDescent="0.3">
      <c r="A1125" s="11"/>
      <c r="B1125" s="11"/>
      <c r="C1125" s="11"/>
      <c r="D1125" s="11"/>
      <c r="E1125" s="12"/>
      <c r="F1125" s="12"/>
      <c r="G1125" s="12"/>
      <c r="H1125" s="12"/>
      <c r="I1125" s="12"/>
      <c r="J1125" s="12"/>
      <c r="K1125" s="12"/>
      <c r="L1125" s="12"/>
      <c r="M1125" s="11"/>
      <c r="Q1125" s="1" t="s">
        <v>575</v>
      </c>
    </row>
    <row r="1126" spans="1:48" ht="30" customHeight="1" x14ac:dyDescent="0.3">
      <c r="A1126" s="11"/>
      <c r="B1126" s="11"/>
      <c r="C1126" s="11"/>
      <c r="D1126" s="11"/>
      <c r="E1126" s="12"/>
      <c r="F1126" s="12"/>
      <c r="G1126" s="12"/>
      <c r="H1126" s="12"/>
      <c r="I1126" s="12"/>
      <c r="J1126" s="12"/>
      <c r="K1126" s="12"/>
      <c r="L1126" s="12"/>
      <c r="M1126" s="11"/>
      <c r="Q1126" s="1" t="s">
        <v>575</v>
      </c>
    </row>
    <row r="1127" spans="1:48" ht="30" customHeight="1" x14ac:dyDescent="0.3">
      <c r="A1127" s="11"/>
      <c r="B1127" s="11"/>
      <c r="C1127" s="11"/>
      <c r="D1127" s="11"/>
      <c r="E1127" s="12"/>
      <c r="F1127" s="12"/>
      <c r="G1127" s="12"/>
      <c r="H1127" s="12"/>
      <c r="I1127" s="12"/>
      <c r="J1127" s="12"/>
      <c r="K1127" s="12"/>
      <c r="L1127" s="12"/>
      <c r="M1127" s="11"/>
      <c r="Q1127" s="1" t="s">
        <v>575</v>
      </c>
    </row>
    <row r="1128" spans="1:48" ht="30" customHeight="1" x14ac:dyDescent="0.3">
      <c r="A1128" s="13" t="s">
        <v>86</v>
      </c>
      <c r="B1128" s="11"/>
      <c r="C1128" s="11"/>
      <c r="D1128" s="11"/>
      <c r="E1128" s="12"/>
      <c r="F1128" s="12"/>
      <c r="G1128" s="12"/>
      <c r="H1128" s="12"/>
      <c r="I1128" s="12"/>
      <c r="J1128" s="12"/>
      <c r="K1128" s="12"/>
      <c r="L1128" s="12"/>
      <c r="M1128" s="11"/>
      <c r="N1128" t="s">
        <v>87</v>
      </c>
    </row>
    <row r="1129" spans="1:48" ht="30" customHeight="1" x14ac:dyDescent="0.3">
      <c r="A1129" s="13" t="s">
        <v>579</v>
      </c>
      <c r="B1129" s="13"/>
      <c r="C1129" s="11"/>
      <c r="D1129" s="11"/>
      <c r="E1129" s="12"/>
      <c r="F1129" s="12"/>
      <c r="G1129" s="12"/>
      <c r="H1129" s="12"/>
      <c r="I1129" s="12"/>
      <c r="J1129" s="12"/>
      <c r="K1129" s="12"/>
      <c r="L1129" s="12"/>
      <c r="M1129" s="11"/>
      <c r="Q1129" s="1" t="s">
        <v>580</v>
      </c>
    </row>
    <row r="1130" spans="1:48" ht="30" customHeight="1" x14ac:dyDescent="0.3">
      <c r="A1130" s="13" t="s">
        <v>582</v>
      </c>
      <c r="B1130" s="13" t="s">
        <v>51</v>
      </c>
      <c r="C1130" s="13" t="s">
        <v>51</v>
      </c>
      <c r="D1130" s="11"/>
      <c r="E1130" s="12"/>
      <c r="F1130" s="12"/>
      <c r="G1130" s="12"/>
      <c r="H1130" s="12"/>
      <c r="I1130" s="12"/>
      <c r="J1130" s="12"/>
      <c r="K1130" s="12"/>
      <c r="L1130" s="12"/>
      <c r="M1130" s="13" t="s">
        <v>51</v>
      </c>
      <c r="N1130" s="1" t="s">
        <v>51</v>
      </c>
      <c r="O1130" s="1" t="s">
        <v>51</v>
      </c>
      <c r="P1130" s="1" t="s">
        <v>51</v>
      </c>
      <c r="Q1130" s="1" t="s">
        <v>580</v>
      </c>
      <c r="R1130" s="1" t="s">
        <v>63</v>
      </c>
      <c r="S1130" s="1" t="s">
        <v>63</v>
      </c>
      <c r="T1130" s="1" t="s">
        <v>63</v>
      </c>
      <c r="AR1130" s="1" t="s">
        <v>51</v>
      </c>
      <c r="AS1130" s="1" t="s">
        <v>51</v>
      </c>
      <c r="AU1130" s="1" t="s">
        <v>580</v>
      </c>
      <c r="AV1130">
        <v>232</v>
      </c>
    </row>
    <row r="1131" spans="1:48" ht="30" customHeight="1" x14ac:dyDescent="0.3">
      <c r="A1131" s="13" t="s">
        <v>582</v>
      </c>
      <c r="B1131" s="13" t="s">
        <v>583</v>
      </c>
      <c r="C1131" s="13" t="s">
        <v>67</v>
      </c>
      <c r="D1131" s="11">
        <v>392</v>
      </c>
      <c r="E1131" s="12"/>
      <c r="F1131" s="12"/>
      <c r="G1131" s="12"/>
      <c r="H1131" s="12"/>
      <c r="I1131" s="12"/>
      <c r="J1131" s="12"/>
      <c r="K1131" s="12"/>
      <c r="L1131" s="12"/>
      <c r="M1131" s="13" t="s">
        <v>584</v>
      </c>
      <c r="N1131" s="1" t="s">
        <v>585</v>
      </c>
      <c r="O1131" s="1" t="s">
        <v>51</v>
      </c>
      <c r="P1131" s="1" t="s">
        <v>51</v>
      </c>
      <c r="Q1131" s="1" t="s">
        <v>580</v>
      </c>
      <c r="R1131" s="1" t="s">
        <v>63</v>
      </c>
      <c r="S1131" s="1" t="s">
        <v>63</v>
      </c>
      <c r="T1131" s="1" t="s">
        <v>62</v>
      </c>
      <c r="X1131">
        <v>1</v>
      </c>
      <c r="AR1131" s="1" t="s">
        <v>51</v>
      </c>
      <c r="AS1131" s="1" t="s">
        <v>51</v>
      </c>
      <c r="AU1131" s="1" t="s">
        <v>586</v>
      </c>
      <c r="AV1131">
        <v>228</v>
      </c>
    </row>
    <row r="1132" spans="1:48" ht="30" customHeight="1" x14ac:dyDescent="0.3">
      <c r="A1132" s="13" t="s">
        <v>587</v>
      </c>
      <c r="B1132" s="13" t="s">
        <v>588</v>
      </c>
      <c r="C1132" s="13" t="s">
        <v>307</v>
      </c>
      <c r="D1132" s="11">
        <v>1</v>
      </c>
      <c r="E1132" s="12"/>
      <c r="F1132" s="12"/>
      <c r="G1132" s="12"/>
      <c r="H1132" s="12"/>
      <c r="I1132" s="12"/>
      <c r="J1132" s="12"/>
      <c r="K1132" s="12"/>
      <c r="L1132" s="12"/>
      <c r="M1132" s="13" t="s">
        <v>51</v>
      </c>
      <c r="N1132" s="1" t="s">
        <v>589</v>
      </c>
      <c r="O1132" s="1" t="s">
        <v>51</v>
      </c>
      <c r="P1132" s="1" t="s">
        <v>51</v>
      </c>
      <c r="Q1132" s="1" t="s">
        <v>580</v>
      </c>
      <c r="R1132" s="1" t="s">
        <v>63</v>
      </c>
      <c r="S1132" s="1" t="s">
        <v>63</v>
      </c>
      <c r="T1132" s="1" t="s">
        <v>63</v>
      </c>
      <c r="U1132">
        <v>0</v>
      </c>
      <c r="V1132">
        <v>0</v>
      </c>
      <c r="W1132">
        <v>5.4000000000000003E-3</v>
      </c>
      <c r="AR1132" s="1" t="s">
        <v>51</v>
      </c>
      <c r="AS1132" s="1" t="s">
        <v>51</v>
      </c>
      <c r="AU1132" s="1" t="s">
        <v>590</v>
      </c>
      <c r="AV1132">
        <v>230</v>
      </c>
    </row>
    <row r="1133" spans="1:48" ht="30" customHeight="1" x14ac:dyDescent="0.3">
      <c r="A1133" s="13" t="s">
        <v>591</v>
      </c>
      <c r="B1133" s="13" t="s">
        <v>51</v>
      </c>
      <c r="C1133" s="13" t="s">
        <v>51</v>
      </c>
      <c r="D1133" s="11"/>
      <c r="E1133" s="12"/>
      <c r="F1133" s="12"/>
      <c r="G1133" s="12"/>
      <c r="H1133" s="12"/>
      <c r="I1133" s="12"/>
      <c r="J1133" s="12"/>
      <c r="K1133" s="12"/>
      <c r="L1133" s="12"/>
      <c r="M1133" s="13" t="s">
        <v>51</v>
      </c>
      <c r="N1133" s="1" t="s">
        <v>592</v>
      </c>
      <c r="O1133" s="1" t="s">
        <v>51</v>
      </c>
      <c r="P1133" s="1" t="s">
        <v>51</v>
      </c>
      <c r="Q1133" s="1" t="s">
        <v>51</v>
      </c>
      <c r="R1133" s="1" t="s">
        <v>63</v>
      </c>
      <c r="S1133" s="1" t="s">
        <v>63</v>
      </c>
      <c r="T1133" s="1" t="s">
        <v>63</v>
      </c>
      <c r="AR1133" s="1" t="s">
        <v>51</v>
      </c>
      <c r="AS1133" s="1" t="s">
        <v>51</v>
      </c>
      <c r="AU1133" s="1" t="s">
        <v>593</v>
      </c>
      <c r="AV1133">
        <v>231</v>
      </c>
    </row>
    <row r="1134" spans="1:48" ht="30" customHeight="1" x14ac:dyDescent="0.3">
      <c r="A1134" s="13" t="s">
        <v>594</v>
      </c>
      <c r="B1134" s="13" t="s">
        <v>51</v>
      </c>
      <c r="C1134" s="13" t="s">
        <v>51</v>
      </c>
      <c r="D1134" s="11"/>
      <c r="E1134" s="12"/>
      <c r="F1134" s="12"/>
      <c r="G1134" s="12"/>
      <c r="H1134" s="12"/>
      <c r="I1134" s="12"/>
      <c r="J1134" s="12"/>
      <c r="K1134" s="12"/>
      <c r="L1134" s="12"/>
      <c r="M1134" s="13" t="s">
        <v>51</v>
      </c>
      <c r="N1134" s="1" t="s">
        <v>51</v>
      </c>
      <c r="O1134" s="1" t="s">
        <v>51</v>
      </c>
      <c r="P1134" s="1" t="s">
        <v>51</v>
      </c>
      <c r="Q1134" s="1" t="s">
        <v>580</v>
      </c>
      <c r="R1134" s="1" t="s">
        <v>63</v>
      </c>
      <c r="S1134" s="1" t="s">
        <v>63</v>
      </c>
      <c r="T1134" s="1" t="s">
        <v>63</v>
      </c>
      <c r="AR1134" s="1" t="s">
        <v>51</v>
      </c>
      <c r="AS1134" s="1" t="s">
        <v>51</v>
      </c>
      <c r="AU1134" s="1" t="s">
        <v>580</v>
      </c>
      <c r="AV1134">
        <v>233</v>
      </c>
    </row>
    <row r="1135" spans="1:48" ht="30" customHeight="1" x14ac:dyDescent="0.3">
      <c r="A1135" s="13" t="s">
        <v>595</v>
      </c>
      <c r="B1135" s="13" t="s">
        <v>596</v>
      </c>
      <c r="C1135" s="13" t="s">
        <v>60</v>
      </c>
      <c r="D1135" s="11">
        <v>2</v>
      </c>
      <c r="E1135" s="12"/>
      <c r="F1135" s="12"/>
      <c r="G1135" s="12"/>
      <c r="H1135" s="12"/>
      <c r="I1135" s="12"/>
      <c r="J1135" s="12"/>
      <c r="K1135" s="12"/>
      <c r="L1135" s="12"/>
      <c r="M1135" s="13" t="s">
        <v>51</v>
      </c>
      <c r="N1135" s="1" t="s">
        <v>597</v>
      </c>
      <c r="O1135" s="1" t="s">
        <v>51</v>
      </c>
      <c r="P1135" s="1" t="s">
        <v>51</v>
      </c>
      <c r="Q1135" s="1" t="s">
        <v>580</v>
      </c>
      <c r="R1135" s="1" t="s">
        <v>63</v>
      </c>
      <c r="S1135" s="1" t="s">
        <v>63</v>
      </c>
      <c r="T1135" s="1" t="s">
        <v>62</v>
      </c>
      <c r="Y1135">
        <v>2</v>
      </c>
      <c r="AR1135" s="1" t="s">
        <v>51</v>
      </c>
      <c r="AS1135" s="1" t="s">
        <v>51</v>
      </c>
      <c r="AU1135" s="1" t="s">
        <v>598</v>
      </c>
      <c r="AV1135">
        <v>229</v>
      </c>
    </row>
    <row r="1136" spans="1:48" ht="30" customHeight="1" x14ac:dyDescent="0.3">
      <c r="A1136" s="13" t="s">
        <v>599</v>
      </c>
      <c r="B1136" s="13" t="s">
        <v>600</v>
      </c>
      <c r="C1136" s="13" t="s">
        <v>60</v>
      </c>
      <c r="D1136" s="11">
        <v>12</v>
      </c>
      <c r="E1136" s="12"/>
      <c r="F1136" s="12"/>
      <c r="G1136" s="12"/>
      <c r="H1136" s="12"/>
      <c r="I1136" s="12"/>
      <c r="J1136" s="12"/>
      <c r="K1136" s="12"/>
      <c r="L1136" s="12"/>
      <c r="M1136" s="13" t="s">
        <v>51</v>
      </c>
      <c r="N1136" s="1" t="s">
        <v>601</v>
      </c>
      <c r="O1136" s="1" t="s">
        <v>51</v>
      </c>
      <c r="P1136" s="1" t="s">
        <v>51</v>
      </c>
      <c r="Q1136" s="1" t="s">
        <v>580</v>
      </c>
      <c r="R1136" s="1" t="s">
        <v>63</v>
      </c>
      <c r="S1136" s="1" t="s">
        <v>63</v>
      </c>
      <c r="T1136" s="1" t="s">
        <v>62</v>
      </c>
      <c r="Y1136">
        <v>2</v>
      </c>
      <c r="AR1136" s="1" t="s">
        <v>51</v>
      </c>
      <c r="AS1136" s="1" t="s">
        <v>51</v>
      </c>
      <c r="AU1136" s="1" t="s">
        <v>602</v>
      </c>
      <c r="AV1136">
        <v>234</v>
      </c>
    </row>
    <row r="1137" spans="1:48" ht="30" customHeight="1" x14ac:dyDescent="0.3">
      <c r="A1137" s="13" t="s">
        <v>603</v>
      </c>
      <c r="B1137" s="13" t="s">
        <v>51</v>
      </c>
      <c r="C1137" s="13" t="s">
        <v>164</v>
      </c>
      <c r="D1137" s="11">
        <v>14</v>
      </c>
      <c r="E1137" s="12"/>
      <c r="F1137" s="12"/>
      <c r="G1137" s="12"/>
      <c r="H1137" s="12"/>
      <c r="I1137" s="12"/>
      <c r="J1137" s="12"/>
      <c r="K1137" s="12"/>
      <c r="L1137" s="12"/>
      <c r="M1137" s="13" t="s">
        <v>51</v>
      </c>
      <c r="N1137" s="1" t="s">
        <v>604</v>
      </c>
      <c r="O1137" s="1" t="s">
        <v>51</v>
      </c>
      <c r="P1137" s="1" t="s">
        <v>51</v>
      </c>
      <c r="Q1137" s="1" t="s">
        <v>580</v>
      </c>
      <c r="R1137" s="1" t="s">
        <v>63</v>
      </c>
      <c r="S1137" s="1" t="s">
        <v>63</v>
      </c>
      <c r="T1137" s="1" t="s">
        <v>62</v>
      </c>
      <c r="Y1137">
        <v>2</v>
      </c>
      <c r="AR1137" s="1" t="s">
        <v>51</v>
      </c>
      <c r="AS1137" s="1" t="s">
        <v>51</v>
      </c>
      <c r="AU1137" s="1" t="s">
        <v>605</v>
      </c>
      <c r="AV1137">
        <v>235</v>
      </c>
    </row>
    <row r="1138" spans="1:48" ht="30" customHeight="1" x14ac:dyDescent="0.3">
      <c r="A1138" s="13" t="s">
        <v>606</v>
      </c>
      <c r="B1138" s="13" t="s">
        <v>607</v>
      </c>
      <c r="C1138" s="13" t="s">
        <v>307</v>
      </c>
      <c r="D1138" s="11">
        <v>14</v>
      </c>
      <c r="E1138" s="12"/>
      <c r="F1138" s="12"/>
      <c r="G1138" s="12"/>
      <c r="H1138" s="12"/>
      <c r="I1138" s="12"/>
      <c r="J1138" s="12"/>
      <c r="K1138" s="12"/>
      <c r="L1138" s="12"/>
      <c r="M1138" s="13" t="s">
        <v>51</v>
      </c>
      <c r="N1138" s="1" t="s">
        <v>608</v>
      </c>
      <c r="O1138" s="1" t="s">
        <v>51</v>
      </c>
      <c r="P1138" s="1" t="s">
        <v>51</v>
      </c>
      <c r="Q1138" s="1" t="s">
        <v>580</v>
      </c>
      <c r="R1138" s="1" t="s">
        <v>63</v>
      </c>
      <c r="S1138" s="1" t="s">
        <v>63</v>
      </c>
      <c r="T1138" s="1" t="s">
        <v>62</v>
      </c>
      <c r="Y1138">
        <v>2</v>
      </c>
      <c r="AR1138" s="1" t="s">
        <v>51</v>
      </c>
      <c r="AS1138" s="1" t="s">
        <v>51</v>
      </c>
      <c r="AU1138" s="1" t="s">
        <v>609</v>
      </c>
      <c r="AV1138">
        <v>236</v>
      </c>
    </row>
    <row r="1139" spans="1:48" ht="30" customHeight="1" x14ac:dyDescent="0.3">
      <c r="A1139" s="13" t="s">
        <v>610</v>
      </c>
      <c r="B1139" s="13" t="s">
        <v>611</v>
      </c>
      <c r="C1139" s="13" t="s">
        <v>110</v>
      </c>
      <c r="D1139" s="11">
        <v>686</v>
      </c>
      <c r="E1139" s="12"/>
      <c r="F1139" s="12"/>
      <c r="G1139" s="12"/>
      <c r="H1139" s="12"/>
      <c r="I1139" s="12"/>
      <c r="J1139" s="12"/>
      <c r="K1139" s="12"/>
      <c r="L1139" s="12"/>
      <c r="M1139" s="13" t="s">
        <v>51</v>
      </c>
      <c r="N1139" s="1" t="s">
        <v>612</v>
      </c>
      <c r="O1139" s="1" t="s">
        <v>51</v>
      </c>
      <c r="P1139" s="1" t="s">
        <v>51</v>
      </c>
      <c r="Q1139" s="1" t="s">
        <v>580</v>
      </c>
      <c r="R1139" s="1" t="s">
        <v>63</v>
      </c>
      <c r="S1139" s="1" t="s">
        <v>63</v>
      </c>
      <c r="T1139" s="1" t="s">
        <v>62</v>
      </c>
      <c r="Y1139">
        <v>2</v>
      </c>
      <c r="AR1139" s="1" t="s">
        <v>51</v>
      </c>
      <c r="AS1139" s="1" t="s">
        <v>51</v>
      </c>
      <c r="AU1139" s="1" t="s">
        <v>613</v>
      </c>
      <c r="AV1139">
        <v>237</v>
      </c>
    </row>
    <row r="1140" spans="1:48" ht="30" customHeight="1" x14ac:dyDescent="0.3">
      <c r="A1140" s="13" t="s">
        <v>614</v>
      </c>
      <c r="B1140" s="13" t="s">
        <v>611</v>
      </c>
      <c r="C1140" s="13" t="s">
        <v>67</v>
      </c>
      <c r="D1140" s="11">
        <v>140</v>
      </c>
      <c r="E1140" s="12"/>
      <c r="F1140" s="12"/>
      <c r="G1140" s="12"/>
      <c r="H1140" s="12"/>
      <c r="I1140" s="12"/>
      <c r="J1140" s="12"/>
      <c r="K1140" s="12"/>
      <c r="L1140" s="12"/>
      <c r="M1140" s="13" t="s">
        <v>51</v>
      </c>
      <c r="N1140" s="1" t="s">
        <v>615</v>
      </c>
      <c r="O1140" s="1" t="s">
        <v>51</v>
      </c>
      <c r="P1140" s="1" t="s">
        <v>51</v>
      </c>
      <c r="Q1140" s="1" t="s">
        <v>580</v>
      </c>
      <c r="R1140" s="1" t="s">
        <v>63</v>
      </c>
      <c r="S1140" s="1" t="s">
        <v>63</v>
      </c>
      <c r="T1140" s="1" t="s">
        <v>62</v>
      </c>
      <c r="Y1140">
        <v>2</v>
      </c>
      <c r="AR1140" s="1" t="s">
        <v>51</v>
      </c>
      <c r="AS1140" s="1" t="s">
        <v>51</v>
      </c>
      <c r="AU1140" s="1" t="s">
        <v>616</v>
      </c>
      <c r="AV1140">
        <v>238</v>
      </c>
    </row>
    <row r="1141" spans="1:48" ht="30" customHeight="1" x14ac:dyDescent="0.3">
      <c r="A1141" s="13" t="s">
        <v>617</v>
      </c>
      <c r="B1141" s="13" t="s">
        <v>611</v>
      </c>
      <c r="C1141" s="13" t="s">
        <v>164</v>
      </c>
      <c r="D1141" s="11">
        <v>168</v>
      </c>
      <c r="E1141" s="12"/>
      <c r="F1141" s="12"/>
      <c r="G1141" s="12"/>
      <c r="H1141" s="12"/>
      <c r="I1141" s="12"/>
      <c r="J1141" s="12"/>
      <c r="K1141" s="12"/>
      <c r="L1141" s="12"/>
      <c r="M1141" s="13" t="s">
        <v>51</v>
      </c>
      <c r="N1141" s="1" t="s">
        <v>618</v>
      </c>
      <c r="O1141" s="1" t="s">
        <v>51</v>
      </c>
      <c r="P1141" s="1" t="s">
        <v>51</v>
      </c>
      <c r="Q1141" s="1" t="s">
        <v>580</v>
      </c>
      <c r="R1141" s="1" t="s">
        <v>63</v>
      </c>
      <c r="S1141" s="1" t="s">
        <v>63</v>
      </c>
      <c r="T1141" s="1" t="s">
        <v>62</v>
      </c>
      <c r="Y1141">
        <v>2</v>
      </c>
      <c r="AR1141" s="1" t="s">
        <v>51</v>
      </c>
      <c r="AS1141" s="1" t="s">
        <v>51</v>
      </c>
      <c r="AU1141" s="1" t="s">
        <v>619</v>
      </c>
      <c r="AV1141">
        <v>239</v>
      </c>
    </row>
    <row r="1142" spans="1:48" ht="30" customHeight="1" x14ac:dyDescent="0.3">
      <c r="A1142" s="13" t="s">
        <v>620</v>
      </c>
      <c r="B1142" s="13" t="s">
        <v>611</v>
      </c>
      <c r="C1142" s="13" t="s">
        <v>164</v>
      </c>
      <c r="D1142" s="11">
        <v>84</v>
      </c>
      <c r="E1142" s="12"/>
      <c r="F1142" s="12"/>
      <c r="G1142" s="12"/>
      <c r="H1142" s="12"/>
      <c r="I1142" s="12"/>
      <c r="J1142" s="12"/>
      <c r="K1142" s="12"/>
      <c r="L1142" s="12"/>
      <c r="M1142" s="13" t="s">
        <v>51</v>
      </c>
      <c r="N1142" s="1" t="s">
        <v>621</v>
      </c>
      <c r="O1142" s="1" t="s">
        <v>51</v>
      </c>
      <c r="P1142" s="1" t="s">
        <v>51</v>
      </c>
      <c r="Q1142" s="1" t="s">
        <v>580</v>
      </c>
      <c r="R1142" s="1" t="s">
        <v>63</v>
      </c>
      <c r="S1142" s="1" t="s">
        <v>63</v>
      </c>
      <c r="T1142" s="1" t="s">
        <v>62</v>
      </c>
      <c r="Y1142">
        <v>2</v>
      </c>
      <c r="AR1142" s="1" t="s">
        <v>51</v>
      </c>
      <c r="AS1142" s="1" t="s">
        <v>51</v>
      </c>
      <c r="AU1142" s="1" t="s">
        <v>622</v>
      </c>
      <c r="AV1142">
        <v>240</v>
      </c>
    </row>
    <row r="1143" spans="1:48" ht="30" customHeight="1" x14ac:dyDescent="0.3">
      <c r="A1143" s="13" t="s">
        <v>623</v>
      </c>
      <c r="B1143" s="13" t="s">
        <v>611</v>
      </c>
      <c r="C1143" s="13" t="s">
        <v>164</v>
      </c>
      <c r="D1143" s="11">
        <v>56</v>
      </c>
      <c r="E1143" s="12"/>
      <c r="F1143" s="12"/>
      <c r="G1143" s="12"/>
      <c r="H1143" s="12"/>
      <c r="I1143" s="12"/>
      <c r="J1143" s="12"/>
      <c r="K1143" s="12"/>
      <c r="L1143" s="12"/>
      <c r="M1143" s="13" t="s">
        <v>51</v>
      </c>
      <c r="N1143" s="1" t="s">
        <v>624</v>
      </c>
      <c r="O1143" s="1" t="s">
        <v>51</v>
      </c>
      <c r="P1143" s="1" t="s">
        <v>51</v>
      </c>
      <c r="Q1143" s="1" t="s">
        <v>580</v>
      </c>
      <c r="R1143" s="1" t="s">
        <v>63</v>
      </c>
      <c r="S1143" s="1" t="s">
        <v>63</v>
      </c>
      <c r="T1143" s="1" t="s">
        <v>62</v>
      </c>
      <c r="Y1143">
        <v>2</v>
      </c>
      <c r="AR1143" s="1" t="s">
        <v>51</v>
      </c>
      <c r="AS1143" s="1" t="s">
        <v>51</v>
      </c>
      <c r="AU1143" s="1" t="s">
        <v>625</v>
      </c>
      <c r="AV1143">
        <v>241</v>
      </c>
    </row>
    <row r="1144" spans="1:48" ht="30" customHeight="1" x14ac:dyDescent="0.3">
      <c r="A1144" s="13" t="s">
        <v>626</v>
      </c>
      <c r="B1144" s="13" t="s">
        <v>627</v>
      </c>
      <c r="C1144" s="13" t="s">
        <v>164</v>
      </c>
      <c r="D1144" s="11">
        <v>56</v>
      </c>
      <c r="E1144" s="12"/>
      <c r="F1144" s="12"/>
      <c r="G1144" s="12"/>
      <c r="H1144" s="12"/>
      <c r="I1144" s="12"/>
      <c r="J1144" s="12"/>
      <c r="K1144" s="12"/>
      <c r="L1144" s="12"/>
      <c r="M1144" s="13" t="s">
        <v>51</v>
      </c>
      <c r="N1144" s="1" t="s">
        <v>628</v>
      </c>
      <c r="O1144" s="1" t="s">
        <v>51</v>
      </c>
      <c r="P1144" s="1" t="s">
        <v>51</v>
      </c>
      <c r="Q1144" s="1" t="s">
        <v>580</v>
      </c>
      <c r="R1144" s="1" t="s">
        <v>63</v>
      </c>
      <c r="S1144" s="1" t="s">
        <v>63</v>
      </c>
      <c r="T1144" s="1" t="s">
        <v>62</v>
      </c>
      <c r="Y1144">
        <v>2</v>
      </c>
      <c r="AR1144" s="1" t="s">
        <v>51</v>
      </c>
      <c r="AS1144" s="1" t="s">
        <v>51</v>
      </c>
      <c r="AU1144" s="1" t="s">
        <v>629</v>
      </c>
      <c r="AV1144">
        <v>242</v>
      </c>
    </row>
    <row r="1145" spans="1:48" ht="30" customHeight="1" x14ac:dyDescent="0.3">
      <c r="A1145" s="13" t="s">
        <v>630</v>
      </c>
      <c r="B1145" s="13" t="s">
        <v>51</v>
      </c>
      <c r="C1145" s="13" t="s">
        <v>110</v>
      </c>
      <c r="D1145" s="11">
        <v>210</v>
      </c>
      <c r="E1145" s="12"/>
      <c r="F1145" s="12"/>
      <c r="G1145" s="12"/>
      <c r="H1145" s="12"/>
      <c r="I1145" s="12"/>
      <c r="J1145" s="12"/>
      <c r="K1145" s="12"/>
      <c r="L1145" s="12"/>
      <c r="M1145" s="13" t="s">
        <v>51</v>
      </c>
      <c r="N1145" s="1" t="s">
        <v>631</v>
      </c>
      <c r="O1145" s="1" t="s">
        <v>51</v>
      </c>
      <c r="P1145" s="1" t="s">
        <v>51</v>
      </c>
      <c r="Q1145" s="1" t="s">
        <v>580</v>
      </c>
      <c r="R1145" s="1" t="s">
        <v>63</v>
      </c>
      <c r="S1145" s="1" t="s">
        <v>63</v>
      </c>
      <c r="T1145" s="1" t="s">
        <v>62</v>
      </c>
      <c r="Y1145">
        <v>2</v>
      </c>
      <c r="AR1145" s="1" t="s">
        <v>51</v>
      </c>
      <c r="AS1145" s="1" t="s">
        <v>51</v>
      </c>
      <c r="AU1145" s="1" t="s">
        <v>632</v>
      </c>
      <c r="AV1145">
        <v>243</v>
      </c>
    </row>
    <row r="1146" spans="1:48" ht="30" customHeight="1" x14ac:dyDescent="0.3">
      <c r="A1146" s="13" t="s">
        <v>633</v>
      </c>
      <c r="B1146" s="13" t="s">
        <v>634</v>
      </c>
      <c r="C1146" s="13" t="s">
        <v>348</v>
      </c>
      <c r="D1146" s="11">
        <v>28</v>
      </c>
      <c r="E1146" s="12"/>
      <c r="F1146" s="12"/>
      <c r="G1146" s="12"/>
      <c r="H1146" s="12"/>
      <c r="I1146" s="12"/>
      <c r="J1146" s="12"/>
      <c r="K1146" s="12"/>
      <c r="L1146" s="12"/>
      <c r="M1146" s="13" t="s">
        <v>51</v>
      </c>
      <c r="N1146" s="1" t="s">
        <v>635</v>
      </c>
      <c r="O1146" s="1" t="s">
        <v>51</v>
      </c>
      <c r="P1146" s="1" t="s">
        <v>51</v>
      </c>
      <c r="Q1146" s="1" t="s">
        <v>580</v>
      </c>
      <c r="R1146" s="1" t="s">
        <v>63</v>
      </c>
      <c r="S1146" s="1" t="s">
        <v>63</v>
      </c>
      <c r="T1146" s="1" t="s">
        <v>62</v>
      </c>
      <c r="Y1146">
        <v>2</v>
      </c>
      <c r="AR1146" s="1" t="s">
        <v>51</v>
      </c>
      <c r="AS1146" s="1" t="s">
        <v>51</v>
      </c>
      <c r="AU1146" s="1" t="s">
        <v>636</v>
      </c>
      <c r="AV1146">
        <v>244</v>
      </c>
    </row>
    <row r="1147" spans="1:48" ht="30" customHeight="1" x14ac:dyDescent="0.3">
      <c r="A1147" s="13" t="s">
        <v>587</v>
      </c>
      <c r="B1147" s="13" t="s">
        <v>588</v>
      </c>
      <c r="C1147" s="13" t="s">
        <v>307</v>
      </c>
      <c r="D1147" s="11">
        <v>1</v>
      </c>
      <c r="E1147" s="12"/>
      <c r="F1147" s="12"/>
      <c r="G1147" s="12"/>
      <c r="H1147" s="12"/>
      <c r="I1147" s="12"/>
      <c r="J1147" s="12"/>
      <c r="K1147" s="12"/>
      <c r="L1147" s="12"/>
      <c r="M1147" s="13" t="s">
        <v>51</v>
      </c>
      <c r="N1147" s="1" t="s">
        <v>637</v>
      </c>
      <c r="O1147" s="1" t="s">
        <v>51</v>
      </c>
      <c r="P1147" s="1" t="s">
        <v>51</v>
      </c>
      <c r="Q1147" s="1" t="s">
        <v>580</v>
      </c>
      <c r="R1147" s="1" t="s">
        <v>63</v>
      </c>
      <c r="S1147" s="1" t="s">
        <v>63</v>
      </c>
      <c r="T1147" s="1" t="s">
        <v>63</v>
      </c>
      <c r="U1147">
        <v>0</v>
      </c>
      <c r="V1147">
        <v>0</v>
      </c>
      <c r="W1147">
        <v>5.4000000000000003E-3</v>
      </c>
      <c r="AR1147" s="1" t="s">
        <v>51</v>
      </c>
      <c r="AS1147" s="1" t="s">
        <v>51</v>
      </c>
      <c r="AU1147" s="1" t="s">
        <v>638</v>
      </c>
      <c r="AV1147">
        <v>246</v>
      </c>
    </row>
    <row r="1148" spans="1:48" ht="30" customHeight="1" x14ac:dyDescent="0.3">
      <c r="A1148" s="13" t="s">
        <v>591</v>
      </c>
      <c r="B1148" s="13" t="s">
        <v>51</v>
      </c>
      <c r="C1148" s="13" t="s">
        <v>51</v>
      </c>
      <c r="D1148" s="11"/>
      <c r="E1148" s="12"/>
      <c r="F1148" s="12"/>
      <c r="G1148" s="12"/>
      <c r="H1148" s="12"/>
      <c r="I1148" s="12"/>
      <c r="J1148" s="12"/>
      <c r="K1148" s="12"/>
      <c r="L1148" s="12"/>
      <c r="M1148" s="13" t="s">
        <v>51</v>
      </c>
      <c r="N1148" s="1" t="s">
        <v>592</v>
      </c>
      <c r="O1148" s="1" t="s">
        <v>51</v>
      </c>
      <c r="P1148" s="1" t="s">
        <v>51</v>
      </c>
      <c r="Q1148" s="1" t="s">
        <v>51</v>
      </c>
      <c r="R1148" s="1" t="s">
        <v>63</v>
      </c>
      <c r="S1148" s="1" t="s">
        <v>63</v>
      </c>
      <c r="T1148" s="1" t="s">
        <v>63</v>
      </c>
      <c r="AR1148" s="1" t="s">
        <v>51</v>
      </c>
      <c r="AS1148" s="1" t="s">
        <v>51</v>
      </c>
      <c r="AU1148" s="1" t="s">
        <v>593</v>
      </c>
      <c r="AV1148">
        <v>245</v>
      </c>
    </row>
    <row r="1149" spans="1:48" ht="30" customHeight="1" x14ac:dyDescent="0.3">
      <c r="A1149" s="13" t="s">
        <v>639</v>
      </c>
      <c r="B1149" s="13" t="s">
        <v>640</v>
      </c>
      <c r="C1149" s="13" t="s">
        <v>164</v>
      </c>
      <c r="D1149" s="11">
        <v>4</v>
      </c>
      <c r="E1149" s="12"/>
      <c r="F1149" s="12"/>
      <c r="G1149" s="12"/>
      <c r="H1149" s="12"/>
      <c r="I1149" s="12"/>
      <c r="J1149" s="12"/>
      <c r="K1149" s="12"/>
      <c r="L1149" s="12"/>
      <c r="M1149" s="13" t="s">
        <v>51</v>
      </c>
      <c r="N1149" s="1" t="s">
        <v>641</v>
      </c>
      <c r="O1149" s="1" t="s">
        <v>51</v>
      </c>
      <c r="P1149" s="1" t="s">
        <v>51</v>
      </c>
      <c r="Q1149" s="1" t="s">
        <v>580</v>
      </c>
      <c r="R1149" s="1" t="s">
        <v>63</v>
      </c>
      <c r="S1149" s="1" t="s">
        <v>63</v>
      </c>
      <c r="T1149" s="1" t="s">
        <v>62</v>
      </c>
      <c r="Z1149">
        <v>3</v>
      </c>
      <c r="AR1149" s="1" t="s">
        <v>51</v>
      </c>
      <c r="AS1149" s="1" t="s">
        <v>51</v>
      </c>
      <c r="AU1149" s="1" t="s">
        <v>642</v>
      </c>
      <c r="AV1149">
        <v>250</v>
      </c>
    </row>
    <row r="1150" spans="1:48" ht="30" customHeight="1" x14ac:dyDescent="0.3">
      <c r="A1150" s="13" t="s">
        <v>639</v>
      </c>
      <c r="B1150" s="13" t="s">
        <v>643</v>
      </c>
      <c r="C1150" s="13" t="s">
        <v>164</v>
      </c>
      <c r="D1150" s="11">
        <v>60</v>
      </c>
      <c r="E1150" s="12"/>
      <c r="F1150" s="12"/>
      <c r="G1150" s="12"/>
      <c r="H1150" s="12"/>
      <c r="I1150" s="12"/>
      <c r="J1150" s="12"/>
      <c r="K1150" s="12"/>
      <c r="L1150" s="12"/>
      <c r="M1150" s="13" t="s">
        <v>51</v>
      </c>
      <c r="N1150" s="1" t="s">
        <v>644</v>
      </c>
      <c r="O1150" s="1" t="s">
        <v>51</v>
      </c>
      <c r="P1150" s="1" t="s">
        <v>51</v>
      </c>
      <c r="Q1150" s="1" t="s">
        <v>580</v>
      </c>
      <c r="R1150" s="1" t="s">
        <v>63</v>
      </c>
      <c r="S1150" s="1" t="s">
        <v>63</v>
      </c>
      <c r="T1150" s="1" t="s">
        <v>62</v>
      </c>
      <c r="Z1150">
        <v>3</v>
      </c>
      <c r="AR1150" s="1" t="s">
        <v>51</v>
      </c>
      <c r="AS1150" s="1" t="s">
        <v>51</v>
      </c>
      <c r="AU1150" s="1" t="s">
        <v>645</v>
      </c>
      <c r="AV1150">
        <v>251</v>
      </c>
    </row>
    <row r="1151" spans="1:48" ht="30" customHeight="1" x14ac:dyDescent="0.3">
      <c r="A1151" s="13" t="s">
        <v>639</v>
      </c>
      <c r="B1151" s="13" t="s">
        <v>646</v>
      </c>
      <c r="C1151" s="13" t="s">
        <v>164</v>
      </c>
      <c r="D1151" s="11">
        <v>40</v>
      </c>
      <c r="E1151" s="12"/>
      <c r="F1151" s="12"/>
      <c r="G1151" s="12"/>
      <c r="H1151" s="12"/>
      <c r="I1151" s="12"/>
      <c r="J1151" s="12"/>
      <c r="K1151" s="12"/>
      <c r="L1151" s="12"/>
      <c r="M1151" s="13" t="s">
        <v>51</v>
      </c>
      <c r="N1151" s="1" t="s">
        <v>647</v>
      </c>
      <c r="O1151" s="1" t="s">
        <v>51</v>
      </c>
      <c r="P1151" s="1" t="s">
        <v>51</v>
      </c>
      <c r="Q1151" s="1" t="s">
        <v>580</v>
      </c>
      <c r="R1151" s="1" t="s">
        <v>63</v>
      </c>
      <c r="S1151" s="1" t="s">
        <v>63</v>
      </c>
      <c r="T1151" s="1" t="s">
        <v>62</v>
      </c>
      <c r="Z1151">
        <v>3</v>
      </c>
      <c r="AR1151" s="1" t="s">
        <v>51</v>
      </c>
      <c r="AS1151" s="1" t="s">
        <v>51</v>
      </c>
      <c r="AU1151" s="1" t="s">
        <v>648</v>
      </c>
      <c r="AV1151">
        <v>252</v>
      </c>
    </row>
    <row r="1152" spans="1:48" ht="30" customHeight="1" x14ac:dyDescent="0.3">
      <c r="A1152" s="13" t="s">
        <v>649</v>
      </c>
      <c r="B1152" s="13" t="s">
        <v>650</v>
      </c>
      <c r="C1152" s="13" t="s">
        <v>164</v>
      </c>
      <c r="D1152" s="11">
        <v>72</v>
      </c>
      <c r="E1152" s="12"/>
      <c r="F1152" s="12"/>
      <c r="G1152" s="12"/>
      <c r="H1152" s="12"/>
      <c r="I1152" s="12"/>
      <c r="J1152" s="12"/>
      <c r="K1152" s="12"/>
      <c r="L1152" s="12"/>
      <c r="M1152" s="13" t="s">
        <v>51</v>
      </c>
      <c r="N1152" s="1" t="s">
        <v>651</v>
      </c>
      <c r="O1152" s="1" t="s">
        <v>51</v>
      </c>
      <c r="P1152" s="1" t="s">
        <v>51</v>
      </c>
      <c r="Q1152" s="1" t="s">
        <v>580</v>
      </c>
      <c r="R1152" s="1" t="s">
        <v>63</v>
      </c>
      <c r="S1152" s="1" t="s">
        <v>63</v>
      </c>
      <c r="T1152" s="1" t="s">
        <v>62</v>
      </c>
      <c r="Z1152">
        <v>3</v>
      </c>
      <c r="AR1152" s="1" t="s">
        <v>51</v>
      </c>
      <c r="AS1152" s="1" t="s">
        <v>51</v>
      </c>
      <c r="AU1152" s="1" t="s">
        <v>652</v>
      </c>
      <c r="AV1152">
        <v>253</v>
      </c>
    </row>
    <row r="1153" spans="1:48" ht="30" customHeight="1" x14ac:dyDescent="0.3">
      <c r="A1153" s="13" t="s">
        <v>653</v>
      </c>
      <c r="B1153" s="13" t="s">
        <v>654</v>
      </c>
      <c r="C1153" s="13" t="s">
        <v>164</v>
      </c>
      <c r="D1153" s="11">
        <v>5</v>
      </c>
      <c r="E1153" s="12"/>
      <c r="F1153" s="12"/>
      <c r="G1153" s="12"/>
      <c r="H1153" s="12"/>
      <c r="I1153" s="12"/>
      <c r="J1153" s="12"/>
      <c r="K1153" s="12"/>
      <c r="L1153" s="12"/>
      <c r="M1153" s="13" t="s">
        <v>51</v>
      </c>
      <c r="N1153" s="1" t="s">
        <v>655</v>
      </c>
      <c r="O1153" s="1" t="s">
        <v>51</v>
      </c>
      <c r="P1153" s="1" t="s">
        <v>51</v>
      </c>
      <c r="Q1153" s="1" t="s">
        <v>580</v>
      </c>
      <c r="R1153" s="1" t="s">
        <v>63</v>
      </c>
      <c r="S1153" s="1" t="s">
        <v>63</v>
      </c>
      <c r="T1153" s="1" t="s">
        <v>62</v>
      </c>
      <c r="Z1153">
        <v>3</v>
      </c>
      <c r="AR1153" s="1" t="s">
        <v>51</v>
      </c>
      <c r="AS1153" s="1" t="s">
        <v>51</v>
      </c>
      <c r="AU1153" s="1" t="s">
        <v>656</v>
      </c>
      <c r="AV1153">
        <v>254</v>
      </c>
    </row>
    <row r="1154" spans="1:48" ht="30" customHeight="1" x14ac:dyDescent="0.3">
      <c r="A1154" s="13" t="s">
        <v>587</v>
      </c>
      <c r="B1154" s="13" t="s">
        <v>588</v>
      </c>
      <c r="C1154" s="13" t="s">
        <v>307</v>
      </c>
      <c r="D1154" s="11">
        <v>1</v>
      </c>
      <c r="E1154" s="12"/>
      <c r="F1154" s="12"/>
      <c r="G1154" s="12"/>
      <c r="H1154" s="12"/>
      <c r="I1154" s="12"/>
      <c r="J1154" s="12"/>
      <c r="K1154" s="12"/>
      <c r="L1154" s="12"/>
      <c r="M1154" s="13" t="s">
        <v>51</v>
      </c>
      <c r="N1154" s="1" t="s">
        <v>657</v>
      </c>
      <c r="O1154" s="1" t="s">
        <v>51</v>
      </c>
      <c r="P1154" s="1" t="s">
        <v>51</v>
      </c>
      <c r="Q1154" s="1" t="s">
        <v>580</v>
      </c>
      <c r="R1154" s="1" t="s">
        <v>63</v>
      </c>
      <c r="S1154" s="1" t="s">
        <v>63</v>
      </c>
      <c r="T1154" s="1" t="s">
        <v>63</v>
      </c>
      <c r="U1154">
        <v>0</v>
      </c>
      <c r="V1154">
        <v>0</v>
      </c>
      <c r="W1154">
        <v>5.4000000000000003E-3</v>
      </c>
      <c r="AR1154" s="1" t="s">
        <v>51</v>
      </c>
      <c r="AS1154" s="1" t="s">
        <v>51</v>
      </c>
      <c r="AU1154" s="1" t="s">
        <v>658</v>
      </c>
      <c r="AV1154">
        <v>255</v>
      </c>
    </row>
    <row r="1155" spans="1:48" ht="30" customHeight="1" x14ac:dyDescent="0.3">
      <c r="A1155" s="13" t="s">
        <v>591</v>
      </c>
      <c r="B1155" s="13" t="s">
        <v>51</v>
      </c>
      <c r="C1155" s="13" t="s">
        <v>51</v>
      </c>
      <c r="D1155" s="11"/>
      <c r="E1155" s="12"/>
      <c r="F1155" s="12"/>
      <c r="G1155" s="12"/>
      <c r="H1155" s="12"/>
      <c r="I1155" s="12"/>
      <c r="J1155" s="12"/>
      <c r="K1155" s="12"/>
      <c r="L1155" s="12"/>
      <c r="M1155" s="13" t="s">
        <v>51</v>
      </c>
      <c r="N1155" s="1" t="s">
        <v>592</v>
      </c>
      <c r="O1155" s="1" t="s">
        <v>51</v>
      </c>
      <c r="P1155" s="1" t="s">
        <v>51</v>
      </c>
      <c r="Q1155" s="1" t="s">
        <v>51</v>
      </c>
      <c r="R1155" s="1" t="s">
        <v>63</v>
      </c>
      <c r="S1155" s="1" t="s">
        <v>63</v>
      </c>
      <c r="T1155" s="1" t="s">
        <v>63</v>
      </c>
      <c r="AR1155" s="1" t="s">
        <v>51</v>
      </c>
      <c r="AS1155" s="1" t="s">
        <v>51</v>
      </c>
      <c r="AU1155" s="1" t="s">
        <v>593</v>
      </c>
      <c r="AV1155">
        <v>256</v>
      </c>
    </row>
    <row r="1156" spans="1:48" ht="30" customHeight="1" x14ac:dyDescent="0.3">
      <c r="A1156" s="13" t="s">
        <v>659</v>
      </c>
      <c r="B1156" s="13" t="s">
        <v>51</v>
      </c>
      <c r="C1156" s="13" t="s">
        <v>51</v>
      </c>
      <c r="D1156" s="11">
        <v>1</v>
      </c>
      <c r="E1156" s="12"/>
      <c r="F1156" s="12"/>
      <c r="G1156" s="12"/>
      <c r="H1156" s="12"/>
      <c r="I1156" s="12"/>
      <c r="J1156" s="12"/>
      <c r="K1156" s="12"/>
      <c r="L1156" s="12"/>
      <c r="M1156" s="13" t="s">
        <v>51</v>
      </c>
      <c r="N1156" s="1" t="s">
        <v>660</v>
      </c>
      <c r="O1156" s="1" t="s">
        <v>51</v>
      </c>
      <c r="P1156" s="1" t="s">
        <v>51</v>
      </c>
      <c r="Q1156" s="1" t="s">
        <v>580</v>
      </c>
      <c r="R1156" s="1" t="s">
        <v>63</v>
      </c>
      <c r="S1156" s="1" t="s">
        <v>63</v>
      </c>
      <c r="T1156" s="1" t="s">
        <v>62</v>
      </c>
      <c r="AR1156" s="1" t="s">
        <v>51</v>
      </c>
      <c r="AS1156" s="1" t="s">
        <v>51</v>
      </c>
      <c r="AU1156" s="1" t="s">
        <v>661</v>
      </c>
      <c r="AV1156">
        <v>257</v>
      </c>
    </row>
    <row r="1157" spans="1:48" ht="30" customHeight="1" x14ac:dyDescent="0.3">
      <c r="A1157" s="11"/>
      <c r="B1157" s="11"/>
      <c r="C1157" s="11"/>
      <c r="D1157" s="11"/>
      <c r="E1157" s="12"/>
      <c r="F1157" s="12"/>
      <c r="G1157" s="12"/>
      <c r="H1157" s="12"/>
      <c r="I1157" s="12"/>
      <c r="J1157" s="12"/>
      <c r="K1157" s="12"/>
      <c r="L1157" s="12"/>
      <c r="M1157" s="11"/>
      <c r="Q1157" s="1" t="s">
        <v>580</v>
      </c>
    </row>
    <row r="1158" spans="1:48" ht="30" customHeight="1" x14ac:dyDescent="0.3">
      <c r="A1158" s="11"/>
      <c r="B1158" s="11"/>
      <c r="C1158" s="11"/>
      <c r="D1158" s="11"/>
      <c r="E1158" s="12"/>
      <c r="F1158" s="12"/>
      <c r="G1158" s="12"/>
      <c r="H1158" s="12"/>
      <c r="I1158" s="12"/>
      <c r="J1158" s="12"/>
      <c r="K1158" s="12"/>
      <c r="L1158" s="12"/>
      <c r="M1158" s="11"/>
      <c r="Q1158" s="1" t="s">
        <v>580</v>
      </c>
    </row>
    <row r="1159" spans="1:48" ht="30" customHeight="1" x14ac:dyDescent="0.3">
      <c r="A1159" s="11"/>
      <c r="B1159" s="11"/>
      <c r="C1159" s="11"/>
      <c r="D1159" s="11"/>
      <c r="E1159" s="12"/>
      <c r="F1159" s="12"/>
      <c r="G1159" s="12"/>
      <c r="H1159" s="12"/>
      <c r="I1159" s="12"/>
      <c r="J1159" s="12"/>
      <c r="K1159" s="12"/>
      <c r="L1159" s="12"/>
      <c r="M1159" s="11"/>
      <c r="Q1159" s="1" t="s">
        <v>580</v>
      </c>
    </row>
    <row r="1160" spans="1:48" ht="30" customHeight="1" x14ac:dyDescent="0.3">
      <c r="A1160" s="11"/>
      <c r="B1160" s="11"/>
      <c r="C1160" s="11"/>
      <c r="D1160" s="11"/>
      <c r="E1160" s="12"/>
      <c r="F1160" s="12"/>
      <c r="G1160" s="12"/>
      <c r="H1160" s="12"/>
      <c r="I1160" s="12"/>
      <c r="J1160" s="12"/>
      <c r="K1160" s="12"/>
      <c r="L1160" s="12"/>
      <c r="M1160" s="11"/>
      <c r="Q1160" s="1" t="s">
        <v>580</v>
      </c>
    </row>
    <row r="1161" spans="1:48" ht="30" customHeight="1" x14ac:dyDescent="0.3">
      <c r="A1161" s="11"/>
      <c r="B1161" s="11"/>
      <c r="C1161" s="11"/>
      <c r="D1161" s="11"/>
      <c r="E1161" s="12"/>
      <c r="F1161" s="12"/>
      <c r="G1161" s="12"/>
      <c r="H1161" s="12"/>
      <c r="I1161" s="12"/>
      <c r="J1161" s="12"/>
      <c r="K1161" s="12"/>
      <c r="L1161" s="12"/>
      <c r="M1161" s="11"/>
      <c r="Q1161" s="1" t="s">
        <v>580</v>
      </c>
    </row>
    <row r="1162" spans="1:48" ht="30" customHeight="1" x14ac:dyDescent="0.3">
      <c r="A1162" s="11"/>
      <c r="B1162" s="11"/>
      <c r="C1162" s="11"/>
      <c r="D1162" s="11"/>
      <c r="E1162" s="12"/>
      <c r="F1162" s="12"/>
      <c r="G1162" s="12"/>
      <c r="H1162" s="12"/>
      <c r="I1162" s="12"/>
      <c r="J1162" s="12"/>
      <c r="K1162" s="12"/>
      <c r="L1162" s="12"/>
      <c r="M1162" s="11"/>
      <c r="Q1162" s="1" t="s">
        <v>580</v>
      </c>
    </row>
    <row r="1163" spans="1:48" ht="30" customHeight="1" x14ac:dyDescent="0.3">
      <c r="A1163" s="11"/>
      <c r="B1163" s="11"/>
      <c r="C1163" s="11"/>
      <c r="D1163" s="11"/>
      <c r="E1163" s="12"/>
      <c r="F1163" s="12"/>
      <c r="G1163" s="12"/>
      <c r="H1163" s="12"/>
      <c r="I1163" s="12"/>
      <c r="J1163" s="12"/>
      <c r="K1163" s="12"/>
      <c r="L1163" s="12"/>
      <c r="M1163" s="11"/>
      <c r="Q1163" s="1" t="s">
        <v>580</v>
      </c>
    </row>
    <row r="1164" spans="1:48" ht="30" customHeight="1" x14ac:dyDescent="0.3">
      <c r="A1164" s="11"/>
      <c r="B1164" s="11"/>
      <c r="C1164" s="11"/>
      <c r="D1164" s="11"/>
      <c r="E1164" s="12"/>
      <c r="F1164" s="12"/>
      <c r="G1164" s="12"/>
      <c r="H1164" s="12"/>
      <c r="I1164" s="12"/>
      <c r="J1164" s="12"/>
      <c r="K1164" s="12"/>
      <c r="L1164" s="12"/>
      <c r="M1164" s="11"/>
      <c r="Q1164" s="1" t="s">
        <v>580</v>
      </c>
    </row>
    <row r="1165" spans="1:48" ht="30" customHeight="1" x14ac:dyDescent="0.3">
      <c r="A1165" s="11"/>
      <c r="B1165" s="11"/>
      <c r="C1165" s="11"/>
      <c r="D1165" s="11"/>
      <c r="E1165" s="12"/>
      <c r="F1165" s="12"/>
      <c r="G1165" s="12"/>
      <c r="H1165" s="12"/>
      <c r="I1165" s="12"/>
      <c r="J1165" s="12"/>
      <c r="K1165" s="12"/>
      <c r="L1165" s="12"/>
      <c r="M1165" s="11"/>
      <c r="Q1165" s="1" t="s">
        <v>580</v>
      </c>
    </row>
    <row r="1166" spans="1:48" ht="30" customHeight="1" x14ac:dyDescent="0.3">
      <c r="A1166" s="11"/>
      <c r="B1166" s="11"/>
      <c r="C1166" s="11"/>
      <c r="D1166" s="11"/>
      <c r="E1166" s="12"/>
      <c r="F1166" s="12"/>
      <c r="G1166" s="12"/>
      <c r="H1166" s="12"/>
      <c r="I1166" s="12"/>
      <c r="J1166" s="12"/>
      <c r="K1166" s="12"/>
      <c r="L1166" s="12"/>
      <c r="M1166" s="11"/>
      <c r="Q1166" s="1" t="s">
        <v>580</v>
      </c>
    </row>
    <row r="1167" spans="1:48" ht="30" customHeight="1" x14ac:dyDescent="0.3">
      <c r="A1167" s="11"/>
      <c r="B1167" s="11"/>
      <c r="C1167" s="11"/>
      <c r="D1167" s="11"/>
      <c r="E1167" s="12"/>
      <c r="F1167" s="12"/>
      <c r="G1167" s="12"/>
      <c r="H1167" s="12"/>
      <c r="I1167" s="12"/>
      <c r="J1167" s="12"/>
      <c r="K1167" s="12"/>
      <c r="L1167" s="12"/>
      <c r="M1167" s="11"/>
      <c r="Q1167" s="1" t="s">
        <v>580</v>
      </c>
    </row>
    <row r="1168" spans="1:48" ht="30" customHeight="1" x14ac:dyDescent="0.3">
      <c r="A1168" s="11"/>
      <c r="B1168" s="11"/>
      <c r="C1168" s="11"/>
      <c r="D1168" s="11"/>
      <c r="E1168" s="12"/>
      <c r="F1168" s="12"/>
      <c r="G1168" s="12"/>
      <c r="H1168" s="12"/>
      <c r="I1168" s="12"/>
      <c r="J1168" s="12"/>
      <c r="K1168" s="12"/>
      <c r="L1168" s="12"/>
      <c r="M1168" s="11"/>
      <c r="Q1168" s="1" t="s">
        <v>580</v>
      </c>
    </row>
    <row r="1169" spans="1:17" ht="30" customHeight="1" x14ac:dyDescent="0.3">
      <c r="A1169" s="11"/>
      <c r="B1169" s="11"/>
      <c r="C1169" s="11"/>
      <c r="D1169" s="11"/>
      <c r="E1169" s="12"/>
      <c r="F1169" s="12"/>
      <c r="G1169" s="12"/>
      <c r="H1169" s="12"/>
      <c r="I1169" s="12"/>
      <c r="J1169" s="12"/>
      <c r="K1169" s="12"/>
      <c r="L1169" s="12"/>
      <c r="M1169" s="11"/>
      <c r="Q1169" s="1" t="s">
        <v>580</v>
      </c>
    </row>
    <row r="1170" spans="1:17" ht="30" customHeight="1" x14ac:dyDescent="0.3">
      <c r="A1170" s="11"/>
      <c r="B1170" s="11"/>
      <c r="C1170" s="11"/>
      <c r="D1170" s="11"/>
      <c r="E1170" s="12"/>
      <c r="F1170" s="12"/>
      <c r="G1170" s="12"/>
      <c r="H1170" s="12"/>
      <c r="I1170" s="12"/>
      <c r="J1170" s="12"/>
      <c r="K1170" s="12"/>
      <c r="L1170" s="12"/>
      <c r="M1170" s="11"/>
      <c r="Q1170" s="1" t="s">
        <v>580</v>
      </c>
    </row>
    <row r="1171" spans="1:17" ht="30" customHeight="1" x14ac:dyDescent="0.3">
      <c r="A1171" s="11"/>
      <c r="B1171" s="11"/>
      <c r="C1171" s="11"/>
      <c r="D1171" s="11"/>
      <c r="E1171" s="12"/>
      <c r="F1171" s="12"/>
      <c r="G1171" s="12"/>
      <c r="H1171" s="12"/>
      <c r="I1171" s="12"/>
      <c r="J1171" s="12"/>
      <c r="K1171" s="12"/>
      <c r="L1171" s="12"/>
      <c r="M1171" s="11"/>
      <c r="Q1171" s="1" t="s">
        <v>580</v>
      </c>
    </row>
    <row r="1172" spans="1:17" ht="30" customHeight="1" x14ac:dyDescent="0.3">
      <c r="A1172" s="11"/>
      <c r="B1172" s="11"/>
      <c r="C1172" s="11"/>
      <c r="D1172" s="11"/>
      <c r="E1172" s="12"/>
      <c r="F1172" s="12"/>
      <c r="G1172" s="12"/>
      <c r="H1172" s="12"/>
      <c r="I1172" s="12"/>
      <c r="J1172" s="12"/>
      <c r="K1172" s="12"/>
      <c r="L1172" s="12"/>
      <c r="M1172" s="11"/>
      <c r="Q1172" s="1" t="s">
        <v>580</v>
      </c>
    </row>
    <row r="1173" spans="1:17" ht="30" customHeight="1" x14ac:dyDescent="0.3">
      <c r="A1173" s="11"/>
      <c r="B1173" s="11"/>
      <c r="C1173" s="11"/>
      <c r="D1173" s="11"/>
      <c r="E1173" s="12"/>
      <c r="F1173" s="12"/>
      <c r="G1173" s="12"/>
      <c r="H1173" s="12"/>
      <c r="I1173" s="12"/>
      <c r="J1173" s="12"/>
      <c r="K1173" s="12"/>
      <c r="L1173" s="12"/>
      <c r="M1173" s="11"/>
      <c r="Q1173" s="1" t="s">
        <v>580</v>
      </c>
    </row>
    <row r="1174" spans="1:17" ht="30" customHeight="1" x14ac:dyDescent="0.3">
      <c r="A1174" s="11"/>
      <c r="B1174" s="11"/>
      <c r="C1174" s="11"/>
      <c r="D1174" s="11"/>
      <c r="E1174" s="12"/>
      <c r="F1174" s="12"/>
      <c r="G1174" s="12"/>
      <c r="H1174" s="12"/>
      <c r="I1174" s="12"/>
      <c r="J1174" s="12"/>
      <c r="K1174" s="12"/>
      <c r="L1174" s="12"/>
      <c r="M1174" s="11"/>
      <c r="Q1174" s="1" t="s">
        <v>580</v>
      </c>
    </row>
    <row r="1175" spans="1:17" ht="30" customHeight="1" x14ac:dyDescent="0.3">
      <c r="A1175" s="11"/>
      <c r="B1175" s="11"/>
      <c r="C1175" s="11"/>
      <c r="D1175" s="11"/>
      <c r="E1175" s="12"/>
      <c r="F1175" s="12"/>
      <c r="G1175" s="12"/>
      <c r="H1175" s="12"/>
      <c r="I1175" s="12"/>
      <c r="J1175" s="12"/>
      <c r="K1175" s="12"/>
      <c r="L1175" s="12"/>
      <c r="M1175" s="11"/>
      <c r="Q1175" s="1" t="s">
        <v>580</v>
      </c>
    </row>
    <row r="1176" spans="1:17" ht="30" customHeight="1" x14ac:dyDescent="0.3">
      <c r="A1176" s="11"/>
      <c r="B1176" s="11"/>
      <c r="C1176" s="11"/>
      <c r="D1176" s="11"/>
      <c r="E1176" s="12"/>
      <c r="F1176" s="12"/>
      <c r="G1176" s="12"/>
      <c r="H1176" s="12"/>
      <c r="I1176" s="12"/>
      <c r="J1176" s="12"/>
      <c r="K1176" s="12"/>
      <c r="L1176" s="12"/>
      <c r="M1176" s="11"/>
      <c r="Q1176" s="1" t="s">
        <v>580</v>
      </c>
    </row>
    <row r="1177" spans="1:17" ht="30" customHeight="1" x14ac:dyDescent="0.3">
      <c r="A1177" s="11"/>
      <c r="B1177" s="11"/>
      <c r="C1177" s="11"/>
      <c r="D1177" s="11"/>
      <c r="E1177" s="12"/>
      <c r="F1177" s="12"/>
      <c r="G1177" s="12"/>
      <c r="H1177" s="12"/>
      <c r="I1177" s="12"/>
      <c r="J1177" s="12"/>
      <c r="K1177" s="12"/>
      <c r="L1177" s="12"/>
      <c r="M1177" s="11"/>
      <c r="Q1177" s="1" t="s">
        <v>580</v>
      </c>
    </row>
    <row r="1178" spans="1:17" ht="30" customHeight="1" x14ac:dyDescent="0.3">
      <c r="A1178" s="11"/>
      <c r="B1178" s="11"/>
      <c r="C1178" s="11"/>
      <c r="D1178" s="11"/>
      <c r="E1178" s="12"/>
      <c r="F1178" s="12"/>
      <c r="G1178" s="12"/>
      <c r="H1178" s="12"/>
      <c r="I1178" s="12"/>
      <c r="J1178" s="12"/>
      <c r="K1178" s="12"/>
      <c r="L1178" s="12"/>
      <c r="M1178" s="11"/>
      <c r="Q1178" s="1" t="s">
        <v>580</v>
      </c>
    </row>
    <row r="1179" spans="1:17" ht="30" customHeight="1" x14ac:dyDescent="0.3">
      <c r="A1179" s="11"/>
      <c r="B1179" s="11"/>
      <c r="C1179" s="11"/>
      <c r="D1179" s="11"/>
      <c r="E1179" s="12"/>
      <c r="F1179" s="12"/>
      <c r="G1179" s="12"/>
      <c r="H1179" s="12"/>
      <c r="I1179" s="12"/>
      <c r="J1179" s="12"/>
      <c r="K1179" s="12"/>
      <c r="L1179" s="12"/>
      <c r="M1179" s="11"/>
      <c r="Q1179" s="1" t="s">
        <v>580</v>
      </c>
    </row>
    <row r="1180" spans="1:17" ht="30" customHeight="1" x14ac:dyDescent="0.3">
      <c r="A1180" s="13" t="s">
        <v>86</v>
      </c>
      <c r="B1180" s="11"/>
      <c r="C1180" s="11"/>
      <c r="D1180" s="11"/>
      <c r="E1180" s="12"/>
      <c r="F1180" s="12"/>
      <c r="G1180" s="12"/>
      <c r="H1180" s="12"/>
      <c r="I1180" s="12"/>
      <c r="J1180" s="12"/>
      <c r="K1180" s="12"/>
      <c r="L1180" s="12"/>
      <c r="M1180" s="11"/>
      <c r="N1180" t="s">
        <v>87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3" fitToHeight="0" orientation="landscape" horizontalDpi="4294967295" verticalDpi="4294967295" r:id="rId1"/>
  <rowBreaks count="46" manualBreakCount="46">
    <brk id="28" max="16383" man="1"/>
    <brk id="53" max="16383" man="1"/>
    <brk id="78" max="16383" man="1"/>
    <brk id="103" max="16383" man="1"/>
    <brk id="127" max="16383" man="1"/>
    <brk id="152" max="16383" man="1"/>
    <brk id="177" max="16383" man="1"/>
    <brk id="202" max="16383" man="1"/>
    <brk id="227" max="16383" man="1"/>
    <brk id="253" max="16383" man="1"/>
    <brk id="278" max="16383" man="1"/>
    <brk id="303" max="16383" man="1"/>
    <brk id="328" max="16383" man="1"/>
    <brk id="353" max="16383" man="1"/>
    <brk id="378" max="16383" man="1"/>
    <brk id="403" max="16383" man="1"/>
    <brk id="428" max="16383" man="1"/>
    <brk id="453" max="16383" man="1"/>
    <brk id="478" max="16383" man="1"/>
    <brk id="503" max="16383" man="1"/>
    <brk id="528" max="16383" man="1"/>
    <brk id="553" max="16383" man="1"/>
    <brk id="578" max="16383" man="1"/>
    <brk id="603" max="16383" man="1"/>
    <brk id="628" max="16383" man="1"/>
    <brk id="653" max="16383" man="1"/>
    <brk id="678" max="16383" man="1"/>
    <brk id="703" max="16383" man="1"/>
    <brk id="728" max="16383" man="1"/>
    <brk id="753" max="16383" man="1"/>
    <brk id="778" max="16383" man="1"/>
    <brk id="803" max="16383" man="1"/>
    <brk id="828" max="16383" man="1"/>
    <brk id="853" max="16383" man="1"/>
    <brk id="878" max="16383" man="1"/>
    <brk id="903" max="16383" man="1"/>
    <brk id="928" max="16383" man="1"/>
    <brk id="953" max="16383" man="1"/>
    <brk id="978" max="16383" man="1"/>
    <brk id="1003" max="16383" man="1"/>
    <brk id="1028" max="16383" man="1"/>
    <brk id="1053" max="16383" man="1"/>
    <brk id="1078" max="16383" man="1"/>
    <brk id="1103" max="16383" man="1"/>
    <brk id="1128" max="16383" man="1"/>
    <brk id="1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user</cp:lastModifiedBy>
  <dcterms:created xsi:type="dcterms:W3CDTF">2026-05-29T02:56:27Z</dcterms:created>
  <dcterms:modified xsi:type="dcterms:W3CDTF">2026-08-25T03:42:23Z</dcterms:modified>
</cp:coreProperties>
</file>