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1진료재료 입찰\20-혈핵배양장비 시약(녹산메디피아)\5-시담\"/>
    </mc:Choice>
  </mc:AlternateContent>
  <xr:revisionPtr revIDLastSave="0" documentId="13_ncr:1_{2478C77F-619D-420B-8179-F65D99AE9018}" xr6:coauthVersionLast="36" xr6:coauthVersionMax="36" xr10:uidLastSave="{00000000-0000-0000-0000-000000000000}"/>
  <bookViews>
    <workbookView xWindow="0" yWindow="0" windowWidth="28800" windowHeight="11640" firstSheet="1" activeTab="1" xr2:uid="{00000000-000D-0000-FFFF-FFFF00000000}"/>
  </bookViews>
  <sheets>
    <sheet name="핵의학과" sheetId="53" state="hidden" r:id="rId1"/>
    <sheet name="물품명세서" sheetId="73" r:id="rId2"/>
  </sheets>
  <definedNames>
    <definedName name="_xlnm._FilterDatabase" localSheetId="1" hidden="1">물품명세서!$A$3:$O$7</definedName>
    <definedName name="_xlnm._FilterDatabase" localSheetId="0" hidden="1">핵의학과!$A$4:$V$5</definedName>
    <definedName name="_xlnm.Print_Area" localSheetId="1">물품명세서!$A$1:$K$7</definedName>
    <definedName name="_xlnm.Print_Area" localSheetId="0">핵의학과!$C$4:$I$4</definedName>
    <definedName name="_xlnm.Print_Titles" localSheetId="1">물품명세서!$2:$3</definedName>
  </definedNames>
  <calcPr calcId="191029"/>
</workbook>
</file>

<file path=xl/calcChain.xml><?xml version="1.0" encoding="utf-8"?>
<calcChain xmlns="http://schemas.openxmlformats.org/spreadsheetml/2006/main">
  <c r="I7" i="73" l="1"/>
  <c r="K6" i="73" l="1"/>
  <c r="K5" i="73"/>
  <c r="K4" i="73" l="1"/>
  <c r="K7" i="73" s="1"/>
  <c r="R18" i="53" l="1"/>
  <c r="C18" i="53"/>
  <c r="Q2" i="53"/>
  <c r="D2" i="53"/>
</calcChain>
</file>

<file path=xl/sharedStrings.xml><?xml version="1.0" encoding="utf-8"?>
<sst xmlns="http://schemas.openxmlformats.org/spreadsheetml/2006/main" count="79" uniqueCount="56">
  <si>
    <t>No</t>
  </si>
  <si>
    <t>물품코드</t>
  </si>
  <si>
    <t>계약금액</t>
  </si>
  <si>
    <t>요구자</t>
  </si>
  <si>
    <t>주사용부서</t>
  </si>
  <si>
    <t>EDI코드</t>
    <phoneticPr fontId="12" type="noConversion"/>
  </si>
  <si>
    <t>계약
단위</t>
    <phoneticPr fontId="12" type="noConversion"/>
  </si>
  <si>
    <t>고시가</t>
    <phoneticPr fontId="12" type="noConversion"/>
  </si>
  <si>
    <t>환산단가
(계약단가)</t>
    <phoneticPr fontId="12" type="noConversion"/>
  </si>
  <si>
    <t>조정단가</t>
    <phoneticPr fontId="12" type="noConversion"/>
  </si>
  <si>
    <t>조정
단가
할인율</t>
    <phoneticPr fontId="12" type="noConversion"/>
  </si>
  <si>
    <t>고시가대비
할인율</t>
    <phoneticPr fontId="12" type="noConversion"/>
  </si>
  <si>
    <t>물품명</t>
    <phoneticPr fontId="12" type="noConversion"/>
  </si>
  <si>
    <t>제조사</t>
    <phoneticPr fontId="12" type="noConversion"/>
  </si>
  <si>
    <t>환산
단위</t>
    <phoneticPr fontId="12" type="noConversion"/>
  </si>
  <si>
    <t>환산
수량</t>
    <phoneticPr fontId="12" type="noConversion"/>
  </si>
  <si>
    <t>견적가</t>
    <phoneticPr fontId="12" type="noConversion"/>
  </si>
  <si>
    <t>할인율</t>
    <phoneticPr fontId="12" type="noConversion"/>
  </si>
  <si>
    <t>BTL</t>
    <phoneticPr fontId="12" type="noConversion"/>
  </si>
  <si>
    <t>기타</t>
    <phoneticPr fontId="5" type="noConversion"/>
  </si>
  <si>
    <t>현재
고시가</t>
    <phoneticPr fontId="12" type="noConversion"/>
  </si>
  <si>
    <t>업체
견적단가
(B)</t>
    <phoneticPr fontId="12" type="noConversion"/>
  </si>
  <si>
    <t>핵의학과</t>
  </si>
  <si>
    <t>검</t>
    <phoneticPr fontId="12" type="noConversion"/>
  </si>
  <si>
    <t>계약단가
(A)</t>
    <phoneticPr fontId="12" type="noConversion"/>
  </si>
  <si>
    <t>추정수량</t>
    <phoneticPr fontId="12" type="noConversion"/>
  </si>
  <si>
    <t>완</t>
    <phoneticPr fontId="12" type="noConversion"/>
  </si>
  <si>
    <t>(주)골드퍼시픽 강동지점</t>
  </si>
  <si>
    <t>포장
단위</t>
    <phoneticPr fontId="12" type="noConversion"/>
  </si>
  <si>
    <t>23년</t>
    <phoneticPr fontId="12" type="noConversion"/>
  </si>
  <si>
    <t>CAKP944</t>
    <phoneticPr fontId="12" type="noConversion"/>
  </si>
  <si>
    <t>GIBCO RPMI 1640(500ml, NO GLUCOSE)</t>
    <phoneticPr fontId="12" type="noConversion"/>
  </si>
  <si>
    <t>거래처명</t>
    <phoneticPr fontId="12" type="noConversion"/>
  </si>
  <si>
    <t>연구재료(핵의학과)</t>
    <phoneticPr fontId="12" type="noConversion"/>
  </si>
  <si>
    <t>번호</t>
    <phoneticPr fontId="12" type="noConversion"/>
  </si>
  <si>
    <t>물품코드</t>
    <phoneticPr fontId="12" type="noConversion"/>
  </si>
  <si>
    <t>BOX</t>
  </si>
  <si>
    <t>진단검사의학과</t>
  </si>
  <si>
    <t>연간
계약금액</t>
    <phoneticPr fontId="12" type="noConversion"/>
  </si>
  <si>
    <t>(단위 : 원)</t>
    <phoneticPr fontId="12" type="noConversion"/>
  </si>
  <si>
    <t>연간
사용량</t>
    <phoneticPr fontId="12" type="noConversion"/>
  </si>
  <si>
    <t>계약단가</t>
    <phoneticPr fontId="12" type="noConversion"/>
  </si>
  <si>
    <t>계약업체</t>
    <phoneticPr fontId="12" type="noConversion"/>
  </si>
  <si>
    <t>계약
시작일</t>
    <phoneticPr fontId="12" type="noConversion"/>
  </si>
  <si>
    <t>계약
종료일</t>
    <phoneticPr fontId="12" type="noConversion"/>
  </si>
  <si>
    <t>물품명세서(공급단가)</t>
    <phoneticPr fontId="12" type="noConversion"/>
  </si>
  <si>
    <t>합    계</t>
    <phoneticPr fontId="12" type="noConversion"/>
  </si>
  <si>
    <t>SIEMENS</t>
  </si>
  <si>
    <t>AMR0010</t>
    <phoneticPr fontId="12" type="noConversion"/>
  </si>
  <si>
    <t>[BacT/ALERT 3D] PF PLUS, 100T/box #410853</t>
    <phoneticPr fontId="12" type="noConversion"/>
  </si>
  <si>
    <t>BIOMERIEUX</t>
    <phoneticPr fontId="12" type="noConversion"/>
  </si>
  <si>
    <t>AMR0011</t>
    <phoneticPr fontId="12" type="noConversion"/>
  </si>
  <si>
    <t>[BacT/ALERT 3D] FA PLUS, 100T/box #410851</t>
    <phoneticPr fontId="12" type="noConversion"/>
  </si>
  <si>
    <t>AMR0012</t>
    <phoneticPr fontId="12" type="noConversion"/>
  </si>
  <si>
    <t>[BacT/ALERT 3D] FN PLUS, 100T/box #410852</t>
    <phoneticPr fontId="12" type="noConversion"/>
  </si>
  <si>
    <t>녹산메디피아(주)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</si>
</sst>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0_-;\-* #,##0.00_-;_-* &quot;-&quot;_-;_-@_-"/>
    <numFmt numFmtId="177" formatCode="0_ "/>
  </numFmts>
  <fonts count="27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0"/>
      <color rgb="FF223762"/>
      <name val="Dotum"/>
      <family val="3"/>
    </font>
    <font>
      <sz val="10"/>
      <color theme="1"/>
      <name val="Dotum"/>
      <family val="3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Dotum"/>
      <family val="3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Dotum"/>
      <family val="3"/>
    </font>
    <font>
      <sz val="8"/>
      <name val="맑은 고딕"/>
      <family val="3"/>
      <charset val="129"/>
      <scheme val="minor"/>
    </font>
    <font>
      <sz val="10"/>
      <name val="Dotum"/>
      <family val="3"/>
    </font>
    <font>
      <sz val="10"/>
      <color rgb="FFFF0000"/>
      <name val="Dotum"/>
      <family val="3"/>
      <charset val="129"/>
    </font>
    <font>
      <sz val="10"/>
      <name val="Dotum"/>
      <family val="3"/>
      <charset val="129"/>
    </font>
    <font>
      <sz val="10"/>
      <color theme="1"/>
      <name val="Dotum"/>
      <family val="3"/>
      <charset val="129"/>
    </font>
    <font>
      <b/>
      <sz val="10"/>
      <name val="Dotum"/>
      <family val="3"/>
      <charset val="129"/>
    </font>
    <font>
      <b/>
      <sz val="10"/>
      <color rgb="FFFF0000"/>
      <name val="Dotum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u val="double"/>
      <sz val="20"/>
      <color theme="1"/>
      <name val="맑은 고딕"/>
      <family val="3"/>
      <charset val="129"/>
      <scheme val="minor"/>
    </font>
    <font>
      <b/>
      <sz val="10"/>
      <name val="Dotum"/>
      <family val="3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D9E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9" fillId="0" borderId="0"/>
    <xf numFmtId="0" fontId="20" fillId="0" borderId="0"/>
    <xf numFmtId="41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41" fontId="20" fillId="0" borderId="0" applyFont="0" applyFill="0" applyBorder="0" applyAlignment="0" applyProtection="0">
      <alignment vertical="center"/>
    </xf>
    <xf numFmtId="0" fontId="20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2" fillId="0" borderId="0">
      <alignment vertical="center"/>
    </xf>
  </cellStyleXfs>
  <cellXfs count="82">
    <xf numFmtId="0" fontId="0" fillId="0" borderId="0" xfId="0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8" fillId="0" borderId="0" xfId="0" applyFont="1" applyAlignment="1">
      <alignment horizontal="center" vertical="center"/>
    </xf>
    <xf numFmtId="41" fontId="14" fillId="0" borderId="1" xfId="1" applyFont="1" applyFill="1" applyBorder="1">
      <alignment vertical="center"/>
    </xf>
    <xf numFmtId="41" fontId="14" fillId="0" borderId="1" xfId="1" applyFont="1" applyFill="1" applyBorder="1" applyAlignment="1">
      <alignment horizontal="center" vertical="center"/>
    </xf>
    <xf numFmtId="41" fontId="18" fillId="0" borderId="1" xfId="1" applyFont="1" applyFill="1" applyBorder="1">
      <alignment vertical="center"/>
    </xf>
    <xf numFmtId="176" fontId="14" fillId="0" borderId="1" xfId="1" applyNumberFormat="1" applyFont="1" applyBorder="1">
      <alignment vertical="center"/>
    </xf>
    <xf numFmtId="49" fontId="17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41" fontId="16" fillId="0" borderId="0" xfId="1" applyFont="1" applyFill="1" applyBorder="1">
      <alignment vertical="center"/>
    </xf>
    <xf numFmtId="176" fontId="15" fillId="0" borderId="0" xfId="1" applyNumberFormat="1" applyFont="1" applyFill="1" applyBorder="1">
      <alignment vertical="center"/>
    </xf>
    <xf numFmtId="3" fontId="7" fillId="0" borderId="0" xfId="0" applyNumberFormat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49" fontId="18" fillId="3" borderId="1" xfId="0" applyNumberFormat="1" applyFont="1" applyFill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41" fontId="14" fillId="0" borderId="0" xfId="1" applyFont="1" applyFill="1" applyBorder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center" vertical="center" wrapText="1"/>
    </xf>
    <xf numFmtId="41" fontId="8" fillId="0" borderId="0" xfId="1" applyFont="1">
      <alignment vertical="center"/>
    </xf>
    <xf numFmtId="41" fontId="8" fillId="0" borderId="0" xfId="1" applyFont="1" applyAlignment="1">
      <alignment horizontal="center" vertical="center"/>
    </xf>
    <xf numFmtId="41" fontId="0" fillId="0" borderId="0" xfId="1" applyFont="1">
      <alignment vertical="center"/>
    </xf>
    <xf numFmtId="41" fontId="11" fillId="2" borderId="1" xfId="1" applyFont="1" applyFill="1" applyBorder="1" applyAlignment="1">
      <alignment horizontal="center" vertical="center" wrapText="1"/>
    </xf>
    <xf numFmtId="41" fontId="9" fillId="0" borderId="0" xfId="1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center" vertical="center" wrapText="1"/>
    </xf>
    <xf numFmtId="49" fontId="18" fillId="4" borderId="1" xfId="0" applyNumberFormat="1" applyFont="1" applyFill="1" applyBorder="1" applyAlignment="1">
      <alignment horizontal="center" vertical="center" wrapText="1"/>
    </xf>
    <xf numFmtId="0" fontId="0" fillId="0" borderId="2" xfId="0" applyFill="1" applyBorder="1">
      <alignment vertical="center"/>
    </xf>
    <xf numFmtId="0" fontId="0" fillId="0" borderId="0" xfId="0" applyFill="1" applyBorder="1">
      <alignment vertical="center"/>
    </xf>
    <xf numFmtId="49" fontId="13" fillId="0" borderId="0" xfId="0" applyNumberFormat="1" applyFont="1" applyFill="1" applyBorder="1" applyAlignment="1">
      <alignment horizontal="left" vertical="center" wrapText="1"/>
    </xf>
    <xf numFmtId="41" fontId="16" fillId="0" borderId="2" xfId="1" applyFont="1" applyFill="1" applyBorder="1">
      <alignment vertical="center"/>
    </xf>
    <xf numFmtId="176" fontId="15" fillId="0" borderId="2" xfId="1" applyNumberFormat="1" applyFont="1" applyFill="1" applyBorder="1">
      <alignment vertical="center"/>
    </xf>
    <xf numFmtId="41" fontId="14" fillId="0" borderId="2" xfId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1" fontId="9" fillId="0" borderId="0" xfId="1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center" vertical="center" wrapText="1"/>
    </xf>
    <xf numFmtId="14" fontId="7" fillId="0" borderId="2" xfId="0" applyNumberFormat="1" applyFont="1" applyFill="1" applyBorder="1" applyAlignment="1">
      <alignment horizontal="center" vertical="center" wrapText="1"/>
    </xf>
    <xf numFmtId="41" fontId="11" fillId="3" borderId="1" xfId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left" vertical="center" wrapText="1"/>
    </xf>
    <xf numFmtId="41" fontId="9" fillId="0" borderId="2" xfId="1" applyFont="1" applyFill="1" applyBorder="1" applyAlignment="1">
      <alignment horizontal="center" vertical="center" wrapText="1"/>
    </xf>
    <xf numFmtId="3" fontId="15" fillId="0" borderId="0" xfId="0" applyNumberFormat="1" applyFont="1" applyFill="1" applyBorder="1" applyAlignment="1">
      <alignment horizontal="center" vertical="center" wrapText="1"/>
    </xf>
    <xf numFmtId="14" fontId="13" fillId="0" borderId="0" xfId="0" applyNumberFormat="1" applyFont="1" applyFill="1" applyBorder="1" applyAlignment="1">
      <alignment horizontal="center" vertical="center" wrapText="1"/>
    </xf>
    <xf numFmtId="49" fontId="15" fillId="0" borderId="0" xfId="1" applyNumberFormat="1" applyFont="1" applyFill="1" applyBorder="1" applyAlignment="1">
      <alignment horizontal="left" vertical="center" wrapText="1"/>
    </xf>
    <xf numFmtId="41" fontId="13" fillId="0" borderId="0" xfId="1" applyFont="1" applyFill="1" applyBorder="1" applyAlignment="1">
      <alignment horizontal="center" vertical="center"/>
    </xf>
    <xf numFmtId="41" fontId="15" fillId="0" borderId="2" xfId="1" applyFont="1" applyFill="1" applyBorder="1">
      <alignment vertical="center"/>
    </xf>
    <xf numFmtId="49" fontId="17" fillId="4" borderId="2" xfId="0" applyNumberFormat="1" applyFont="1" applyFill="1" applyBorder="1" applyAlignment="1">
      <alignment horizontal="center" vertical="center" wrapText="1"/>
    </xf>
    <xf numFmtId="49" fontId="24" fillId="4" borderId="2" xfId="0" applyNumberFormat="1" applyFont="1" applyFill="1" applyBorder="1" applyAlignment="1">
      <alignment horizontal="center" vertical="center" wrapText="1"/>
    </xf>
    <xf numFmtId="49" fontId="24" fillId="2" borderId="2" xfId="0" applyNumberFormat="1" applyFont="1" applyFill="1" applyBorder="1" applyAlignment="1">
      <alignment horizontal="center" vertical="center" wrapText="1"/>
    </xf>
    <xf numFmtId="49" fontId="17" fillId="2" borderId="2" xfId="0" applyNumberFormat="1" applyFont="1" applyFill="1" applyBorder="1" applyAlignment="1">
      <alignment horizontal="center" vertical="center" wrapText="1"/>
    </xf>
    <xf numFmtId="41" fontId="17" fillId="2" borderId="2" xfId="1" applyFont="1" applyFill="1" applyBorder="1" applyAlignment="1">
      <alignment horizontal="center" vertical="center" wrapText="1"/>
    </xf>
    <xf numFmtId="41" fontId="15" fillId="0" borderId="2" xfId="1" applyFont="1" applyFill="1" applyBorder="1" applyAlignment="1">
      <alignment horizontal="center" vertical="center"/>
    </xf>
    <xf numFmtId="177" fontId="15" fillId="0" borderId="2" xfId="0" applyNumberFormat="1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left" vertical="center" wrapText="1"/>
    </xf>
    <xf numFmtId="41" fontId="15" fillId="0" borderId="0" xfId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center" vertical="center" wrapText="1"/>
    </xf>
    <xf numFmtId="177" fontId="7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5" fillId="0" borderId="0" xfId="0" applyFont="1" applyFill="1">
      <alignment vertical="center"/>
    </xf>
    <xf numFmtId="0" fontId="26" fillId="0" borderId="0" xfId="0" applyFont="1" applyAlignment="1">
      <alignment horizontal="right" wrapText="1"/>
    </xf>
    <xf numFmtId="0" fontId="23" fillId="0" borderId="0" xfId="0" applyFont="1" applyAlignment="1">
      <alignment horizontal="center" vertical="center"/>
    </xf>
    <xf numFmtId="49" fontId="24" fillId="2" borderId="3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center" vertical="center" wrapText="1"/>
    </xf>
    <xf numFmtId="41" fontId="17" fillId="0" borderId="2" xfId="1" applyFont="1" applyFill="1" applyBorder="1">
      <alignment vertical="center"/>
    </xf>
    <xf numFmtId="14" fontId="16" fillId="0" borderId="2" xfId="0" applyNumberFormat="1" applyFont="1" applyFill="1" applyBorder="1" applyAlignment="1">
      <alignment horizontal="center" vertical="center"/>
    </xf>
    <xf numFmtId="41" fontId="13" fillId="0" borderId="2" xfId="1" applyFont="1" applyBorder="1" applyAlignment="1">
      <alignment horizontal="center" vertical="center" wrapText="1"/>
    </xf>
    <xf numFmtId="49" fontId="24" fillId="0" borderId="2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</cellXfs>
  <cellStyles count="25">
    <cellStyle name="쉼표 [0]" xfId="1" builtinId="6"/>
    <cellStyle name="쉼표 [0] 10 2" xfId="23" xr:uid="{BC4F5AD2-8E69-4193-9536-9864FDA1C63B}"/>
    <cellStyle name="쉼표 [0] 2" xfId="4" xr:uid="{00000000-0005-0000-0000-000001000000}"/>
    <cellStyle name="쉼표 [0] 2 10" xfId="18" xr:uid="{0F6AD22A-37B1-44E4-8E75-87DB84C7B8B1}"/>
    <cellStyle name="쉼표 [0] 3" xfId="7" xr:uid="{00000000-0005-0000-0000-000002000000}"/>
    <cellStyle name="쉼표 [0] 4" xfId="9" xr:uid="{1CFF45CD-D6AA-48F5-B431-5A4D17851B27}"/>
    <cellStyle name="쉼표 [0] 5" xfId="13" xr:uid="{5C955FF5-AA5B-42CF-A901-CB7EA864FCFB}"/>
    <cellStyle name="통화 [0] 2" xfId="10" xr:uid="{62DEC73C-3BD6-4DC8-99EC-D58CCBABC44E}"/>
    <cellStyle name="표준" xfId="0" builtinId="0"/>
    <cellStyle name="표준 10 3 10" xfId="12" xr:uid="{714DB335-D2C3-4F88-B364-6AFA65E1FFE2}"/>
    <cellStyle name="표준 12 2 2" xfId="20" xr:uid="{BA04E6A9-8978-437D-8372-DE9B58A10784}"/>
    <cellStyle name="표준 133" xfId="19" xr:uid="{9468677D-1E3A-40C6-96A0-C9CF10CE39EB}"/>
    <cellStyle name="표준 2" xfId="3" xr:uid="{00000000-0005-0000-0000-000004000000}"/>
    <cellStyle name="표준 2 10" xfId="2" xr:uid="{00000000-0005-0000-0000-000005000000}"/>
    <cellStyle name="표준 2 10 4 45" xfId="17" xr:uid="{5ADF7B31-FF44-40E6-9340-891F8A16B696}"/>
    <cellStyle name="표준 2 6" xfId="14" xr:uid="{A55792E2-2C81-40D7-8C4C-709731957350}"/>
    <cellStyle name="표준 3" xfId="6" xr:uid="{00000000-0005-0000-0000-000006000000}"/>
    <cellStyle name="표준 3 2 2 4" xfId="22" xr:uid="{C840D757-CF9A-4DD5-B89B-5F907928327F}"/>
    <cellStyle name="표준 3 2 3" xfId="21" xr:uid="{D815229F-CA20-4C26-AAE8-E57C94A55578}"/>
    <cellStyle name="표준 37 2" xfId="5" xr:uid="{00000000-0005-0000-0000-000007000000}"/>
    <cellStyle name="표준 4" xfId="8" xr:uid="{2C29575B-4729-45E7-AB6B-ADBD0F24DC64}"/>
    <cellStyle name="표준 4 10 2 2" xfId="15" xr:uid="{B36F0695-5FFA-4718-9C26-A35FF5F5D00B}"/>
    <cellStyle name="표준 5 2 10 10" xfId="16" xr:uid="{FEF9EDA8-CC7F-4288-B69D-40847EB0C074}"/>
    <cellStyle name="표준 6" xfId="24" xr:uid="{5FBFB016-CFD1-49EA-AE42-C75C6225EE42}"/>
    <cellStyle name="표준 7" xfId="11" xr:uid="{B265812D-2DAC-4CE1-9CD4-654DB04893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26BDB-FC78-4471-ACCE-6B8ED7D9A6C8}">
  <dimension ref="A1:V26"/>
  <sheetViews>
    <sheetView zoomScaleNormal="100" workbookViewId="0">
      <pane xSplit="3" ySplit="4" topLeftCell="D5" activePane="bottomRight" state="frozen"/>
      <selection pane="topRight" activeCell="E1" sqref="E1"/>
      <selection pane="bottomLeft" activeCell="A5" sqref="A5"/>
      <selection pane="bottomRight" activeCell="E13" sqref="E13"/>
    </sheetView>
  </sheetViews>
  <sheetFormatPr defaultRowHeight="16.5"/>
  <cols>
    <col min="1" max="1" width="5.625" customWidth="1"/>
    <col min="2" max="3" width="8.625" customWidth="1"/>
    <col min="4" max="4" width="50.625" style="30" customWidth="1"/>
    <col min="5" max="5" width="17.625" style="30" customWidth="1"/>
    <col min="6" max="6" width="6.625" style="30" customWidth="1"/>
    <col min="7" max="9" width="6.625" customWidth="1"/>
    <col min="10" max="11" width="10.625" customWidth="1"/>
    <col min="12" max="12" width="10.625" hidden="1" customWidth="1"/>
    <col min="13" max="13" width="6.625" hidden="1" customWidth="1"/>
    <col min="14" max="14" width="10.625" hidden="1" customWidth="1"/>
    <col min="15" max="15" width="6.625" hidden="1" customWidth="1"/>
    <col min="16" max="16" width="10.625" hidden="1" customWidth="1"/>
    <col min="17" max="17" width="7.75" customWidth="1"/>
    <col min="18" max="18" width="11.625" customWidth="1"/>
    <col min="19" max="19" width="20.625" customWidth="1"/>
    <col min="20" max="20" width="15.625" style="7" customWidth="1"/>
    <col min="21" max="21" width="8.125" customWidth="1"/>
    <col min="22" max="22" width="23.625" customWidth="1"/>
  </cols>
  <sheetData>
    <row r="1" spans="1:22">
      <c r="A1" s="15"/>
      <c r="C1" s="2"/>
      <c r="D1" s="28" t="s">
        <v>33</v>
      </c>
      <c r="E1" s="29"/>
      <c r="F1" s="29"/>
      <c r="J1" s="11" t="s">
        <v>7</v>
      </c>
      <c r="K1" s="11" t="s">
        <v>16</v>
      </c>
      <c r="L1" s="9"/>
      <c r="Q1" s="11" t="s">
        <v>17</v>
      </c>
      <c r="S1" s="2"/>
    </row>
    <row r="2" spans="1:22">
      <c r="A2" s="15"/>
      <c r="D2" s="30" t="e">
        <f>UPPER(#REF!)</f>
        <v>#REF!</v>
      </c>
      <c r="E2" s="29"/>
      <c r="F2" s="29"/>
      <c r="J2" s="10">
        <v>495000</v>
      </c>
      <c r="K2" s="10">
        <v>475200</v>
      </c>
      <c r="L2" s="2"/>
      <c r="Q2" s="13">
        <f>(J2-K2)/J2*100</f>
        <v>4</v>
      </c>
      <c r="S2" s="2"/>
    </row>
    <row r="3" spans="1:22" ht="23.25" customHeight="1">
      <c r="A3" s="8"/>
      <c r="B3" s="7" t="s">
        <v>26</v>
      </c>
      <c r="C3" s="7"/>
      <c r="D3" s="7"/>
      <c r="E3" s="7" t="s">
        <v>23</v>
      </c>
      <c r="F3" s="7"/>
      <c r="G3" s="7" t="s">
        <v>26</v>
      </c>
      <c r="H3" s="7" t="s">
        <v>26</v>
      </c>
      <c r="I3" s="7" t="s">
        <v>26</v>
      </c>
      <c r="J3" s="7" t="s">
        <v>26</v>
      </c>
    </row>
    <row r="4" spans="1:22" ht="39" customHeight="1">
      <c r="A4" s="1" t="s">
        <v>0</v>
      </c>
      <c r="B4" s="3" t="s">
        <v>5</v>
      </c>
      <c r="C4" s="3" t="s">
        <v>1</v>
      </c>
      <c r="D4" s="31" t="s">
        <v>12</v>
      </c>
      <c r="E4" s="31" t="s">
        <v>13</v>
      </c>
      <c r="F4" s="49" t="s">
        <v>28</v>
      </c>
      <c r="G4" s="3" t="s">
        <v>6</v>
      </c>
      <c r="H4" s="3" t="s">
        <v>14</v>
      </c>
      <c r="I4" s="3" t="s">
        <v>15</v>
      </c>
      <c r="J4" s="36" t="s">
        <v>20</v>
      </c>
      <c r="K4" s="37" t="s">
        <v>24</v>
      </c>
      <c r="L4" s="5" t="s">
        <v>8</v>
      </c>
      <c r="M4" s="14" t="s">
        <v>11</v>
      </c>
      <c r="N4" s="14" t="s">
        <v>9</v>
      </c>
      <c r="O4" s="14" t="s">
        <v>10</v>
      </c>
      <c r="P4" s="22" t="s">
        <v>21</v>
      </c>
      <c r="Q4" s="3" t="s">
        <v>25</v>
      </c>
      <c r="R4" s="3" t="s">
        <v>2</v>
      </c>
      <c r="S4" s="3" t="s">
        <v>32</v>
      </c>
      <c r="T4" s="3" t="s">
        <v>4</v>
      </c>
      <c r="U4" s="1" t="s">
        <v>3</v>
      </c>
      <c r="V4" s="1" t="s">
        <v>19</v>
      </c>
    </row>
    <row r="5" spans="1:22" s="4" customFormat="1" ht="27" customHeight="1">
      <c r="A5" s="45" t="s">
        <v>29</v>
      </c>
      <c r="B5" s="48"/>
      <c r="C5" s="35" t="s">
        <v>30</v>
      </c>
      <c r="D5" s="50" t="s">
        <v>31</v>
      </c>
      <c r="E5" s="51"/>
      <c r="F5" s="6" t="s">
        <v>26</v>
      </c>
      <c r="G5" s="47" t="s">
        <v>18</v>
      </c>
      <c r="H5" s="47" t="s">
        <v>18</v>
      </c>
      <c r="I5" s="41">
        <v>1</v>
      </c>
      <c r="J5" s="41"/>
      <c r="K5" s="41">
        <v>55000</v>
      </c>
      <c r="L5" s="41"/>
      <c r="M5" s="41"/>
      <c r="N5" s="41"/>
      <c r="O5" s="42"/>
      <c r="P5" s="43"/>
      <c r="Q5" s="41">
        <v>5</v>
      </c>
      <c r="R5" s="41">
        <v>275000</v>
      </c>
      <c r="S5" s="35" t="s">
        <v>27</v>
      </c>
      <c r="T5" s="35" t="s">
        <v>22</v>
      </c>
      <c r="U5" s="34"/>
      <c r="V5" s="38"/>
    </row>
    <row r="6" spans="1:22" s="4" customFormat="1" ht="27" customHeight="1">
      <c r="A6" s="33"/>
      <c r="B6" s="53"/>
      <c r="C6" s="27"/>
      <c r="D6" s="54"/>
      <c r="E6" s="55"/>
      <c r="F6" s="46"/>
      <c r="G6" s="44"/>
      <c r="H6" s="44"/>
      <c r="I6" s="18"/>
      <c r="J6" s="18"/>
      <c r="K6" s="18"/>
      <c r="L6" s="18"/>
      <c r="M6" s="18"/>
      <c r="N6" s="18"/>
      <c r="O6" s="19"/>
      <c r="P6" s="25"/>
      <c r="Q6" s="18"/>
      <c r="R6" s="18"/>
      <c r="S6" s="52"/>
      <c r="T6" s="27"/>
      <c r="U6" s="24"/>
      <c r="V6" s="39"/>
    </row>
    <row r="7" spans="1:22" s="4" customFormat="1" ht="27" customHeight="1">
      <c r="A7" s="33"/>
      <c r="B7" s="53"/>
      <c r="C7" s="27"/>
      <c r="D7" s="54"/>
      <c r="E7" s="55"/>
      <c r="F7" s="46"/>
      <c r="G7" s="44"/>
      <c r="H7" s="44"/>
      <c r="I7" s="18"/>
      <c r="J7" s="18"/>
      <c r="K7" s="18"/>
      <c r="L7" s="18"/>
      <c r="M7" s="18"/>
      <c r="N7" s="18"/>
      <c r="O7" s="19"/>
      <c r="P7" s="25"/>
      <c r="Q7" s="18"/>
      <c r="R7" s="18"/>
      <c r="S7" s="52"/>
      <c r="T7" s="27"/>
      <c r="U7" s="24"/>
      <c r="V7" s="39"/>
    </row>
    <row r="8" spans="1:22" s="4" customFormat="1" ht="27" customHeight="1">
      <c r="A8" s="33"/>
      <c r="B8" s="53"/>
      <c r="C8" s="27"/>
      <c r="D8" s="54"/>
      <c r="E8" s="55"/>
      <c r="F8" s="46"/>
      <c r="G8" s="44"/>
      <c r="H8" s="44"/>
      <c r="I8" s="18"/>
      <c r="J8" s="18"/>
      <c r="K8" s="18"/>
      <c r="L8" s="18"/>
      <c r="M8" s="18"/>
      <c r="N8" s="18"/>
      <c r="O8" s="19"/>
      <c r="P8" s="25"/>
      <c r="Q8" s="18"/>
      <c r="R8" s="18"/>
      <c r="S8" s="52"/>
      <c r="T8" s="27"/>
      <c r="U8" s="24"/>
      <c r="V8" s="39"/>
    </row>
    <row r="9" spans="1:22" s="4" customFormat="1" ht="27" customHeight="1">
      <c r="A9" s="33"/>
      <c r="B9" s="53"/>
      <c r="C9" s="27"/>
      <c r="D9" s="54"/>
      <c r="E9" s="55"/>
      <c r="F9" s="46"/>
      <c r="G9" s="44"/>
      <c r="H9" s="44"/>
      <c r="I9" s="18"/>
      <c r="J9" s="18"/>
      <c r="K9" s="18"/>
      <c r="L9" s="18"/>
      <c r="M9" s="18"/>
      <c r="N9" s="18"/>
      <c r="O9" s="19"/>
      <c r="P9" s="25"/>
      <c r="Q9" s="18"/>
      <c r="R9" s="18"/>
      <c r="S9" s="52"/>
      <c r="T9" s="27"/>
      <c r="U9" s="24"/>
      <c r="V9" s="39"/>
    </row>
    <row r="10" spans="1:22" s="4" customFormat="1" ht="27" customHeight="1">
      <c r="A10" s="33"/>
      <c r="B10" s="53"/>
      <c r="C10" s="27"/>
      <c r="D10" s="54"/>
      <c r="E10" s="55"/>
      <c r="F10" s="46"/>
      <c r="G10" s="44"/>
      <c r="H10" s="44"/>
      <c r="I10" s="18"/>
      <c r="J10" s="18"/>
      <c r="K10" s="18"/>
      <c r="L10" s="18"/>
      <c r="M10" s="18"/>
      <c r="N10" s="18"/>
      <c r="O10" s="19"/>
      <c r="P10" s="25"/>
      <c r="Q10" s="18"/>
      <c r="R10" s="18"/>
      <c r="S10" s="52"/>
      <c r="T10" s="27"/>
      <c r="U10" s="24"/>
      <c r="V10" s="39"/>
    </row>
    <row r="11" spans="1:22" s="4" customFormat="1" ht="27" customHeight="1">
      <c r="A11" s="33"/>
      <c r="B11" s="53"/>
      <c r="C11" s="27"/>
      <c r="D11" s="54"/>
      <c r="E11" s="55"/>
      <c r="F11" s="46"/>
      <c r="G11" s="44"/>
      <c r="H11" s="44"/>
      <c r="I11" s="18"/>
      <c r="J11" s="18"/>
      <c r="K11" s="18"/>
      <c r="L11" s="18"/>
      <c r="M11" s="18"/>
      <c r="N11" s="18"/>
      <c r="O11" s="19"/>
      <c r="P11" s="25"/>
      <c r="Q11" s="18"/>
      <c r="R11" s="18"/>
      <c r="S11" s="52"/>
      <c r="T11" s="27"/>
      <c r="U11" s="24"/>
      <c r="V11" s="39"/>
    </row>
    <row r="12" spans="1:22" s="4" customFormat="1" ht="27" customHeight="1">
      <c r="A12" s="33"/>
      <c r="B12" s="53"/>
      <c r="C12" s="27"/>
      <c r="D12" s="54"/>
      <c r="E12" s="55"/>
      <c r="F12" s="46"/>
      <c r="G12" s="44"/>
      <c r="H12" s="44"/>
      <c r="I12" s="18"/>
      <c r="J12" s="18"/>
      <c r="K12" s="18"/>
      <c r="L12" s="18"/>
      <c r="M12" s="18"/>
      <c r="N12" s="18"/>
      <c r="O12" s="19"/>
      <c r="P12" s="25"/>
      <c r="Q12" s="18"/>
      <c r="R12" s="18"/>
      <c r="S12" s="52"/>
      <c r="T12" s="27"/>
      <c r="U12" s="24"/>
      <c r="V12" s="39"/>
    </row>
    <row r="13" spans="1:22" s="4" customFormat="1" ht="27" customHeight="1">
      <c r="A13" s="33"/>
      <c r="B13" s="53"/>
      <c r="C13" s="27"/>
      <c r="D13" s="54"/>
      <c r="E13" s="55"/>
      <c r="F13" s="46"/>
      <c r="G13" s="44"/>
      <c r="H13" s="44"/>
      <c r="I13" s="18"/>
      <c r="J13" s="18"/>
      <c r="K13" s="18"/>
      <c r="L13" s="18"/>
      <c r="M13" s="18"/>
      <c r="N13" s="18"/>
      <c r="O13" s="19"/>
      <c r="P13" s="25"/>
      <c r="Q13" s="18"/>
      <c r="R13" s="18"/>
      <c r="S13" s="52"/>
      <c r="T13" s="27"/>
      <c r="U13" s="24"/>
      <c r="V13" s="39"/>
    </row>
    <row r="14" spans="1:22" s="4" customFormat="1" ht="27" customHeight="1">
      <c r="A14" s="33"/>
      <c r="B14" s="53"/>
      <c r="C14" s="27"/>
      <c r="D14" s="54"/>
      <c r="E14" s="55"/>
      <c r="F14" s="46"/>
      <c r="G14" s="44"/>
      <c r="H14" s="44"/>
      <c r="I14" s="18"/>
      <c r="J14" s="18"/>
      <c r="K14" s="18"/>
      <c r="L14" s="18"/>
      <c r="M14" s="18"/>
      <c r="N14" s="18"/>
      <c r="O14" s="19"/>
      <c r="P14" s="25"/>
      <c r="Q14" s="18"/>
      <c r="R14" s="18"/>
      <c r="S14" s="52"/>
      <c r="T14" s="27"/>
      <c r="U14" s="24"/>
      <c r="V14" s="39"/>
    </row>
    <row r="15" spans="1:22" s="4" customFormat="1" ht="27" customHeight="1">
      <c r="A15" s="33"/>
      <c r="B15" s="53"/>
      <c r="C15" s="27"/>
      <c r="D15" s="54"/>
      <c r="E15" s="55"/>
      <c r="F15" s="46"/>
      <c r="G15" s="44"/>
      <c r="H15" s="44"/>
      <c r="I15" s="18"/>
      <c r="J15" s="18"/>
      <c r="K15" s="18"/>
      <c r="L15" s="18"/>
      <c r="M15" s="18"/>
      <c r="N15" s="18"/>
      <c r="O15" s="19"/>
      <c r="P15" s="25"/>
      <c r="Q15" s="18"/>
      <c r="R15" s="18"/>
      <c r="S15" s="52"/>
      <c r="T15" s="27"/>
      <c r="U15" s="24"/>
      <c r="V15" s="39"/>
    </row>
    <row r="16" spans="1:22" s="4" customFormat="1" ht="27" customHeight="1">
      <c r="A16" s="33"/>
      <c r="B16" s="53"/>
      <c r="C16" s="27"/>
      <c r="D16" s="54"/>
      <c r="E16" s="55"/>
      <c r="F16" s="46"/>
      <c r="G16" s="44"/>
      <c r="H16" s="44"/>
      <c r="I16" s="18"/>
      <c r="J16" s="18"/>
      <c r="K16" s="18"/>
      <c r="L16" s="18"/>
      <c r="M16" s="18"/>
      <c r="N16" s="18"/>
      <c r="O16" s="19"/>
      <c r="P16" s="25"/>
      <c r="Q16" s="18"/>
      <c r="R16" s="18"/>
      <c r="S16" s="52"/>
      <c r="T16" s="27"/>
      <c r="U16" s="24"/>
      <c r="V16" s="39"/>
    </row>
    <row r="17" spans="1:22" ht="27" customHeight="1">
      <c r="A17" s="16"/>
      <c r="B17" s="23"/>
      <c r="C17" s="17"/>
      <c r="D17" s="40"/>
      <c r="E17" s="32"/>
      <c r="F17" s="32"/>
      <c r="G17" s="20"/>
      <c r="H17" s="20"/>
      <c r="I17" s="18"/>
      <c r="J17" s="18"/>
      <c r="K17" s="18"/>
      <c r="L17" s="18"/>
      <c r="M17" s="18"/>
      <c r="N17" s="18"/>
      <c r="O17" s="19"/>
      <c r="P17" s="25"/>
      <c r="Q17" s="18"/>
      <c r="R17" s="18"/>
      <c r="S17" s="26"/>
      <c r="T17" s="17"/>
      <c r="U17" s="17"/>
      <c r="V17" s="21"/>
    </row>
    <row r="18" spans="1:22" ht="20.100000000000001" customHeight="1">
      <c r="C18" s="12">
        <f>SUBTOTAL(103,C5:C17)</f>
        <v>1</v>
      </c>
      <c r="P18" s="10"/>
      <c r="Q18" s="10"/>
      <c r="R18" s="10">
        <f>SUBTOTAL(9,R5:R17)</f>
        <v>275000</v>
      </c>
    </row>
    <row r="19" spans="1:22" ht="27" customHeight="1"/>
    <row r="20" spans="1:22" ht="27" customHeight="1"/>
    <row r="21" spans="1:22" ht="27" customHeight="1"/>
    <row r="22" spans="1:22" ht="27" customHeight="1"/>
    <row r="23" spans="1:22" ht="27" customHeight="1"/>
    <row r="24" spans="1:22" ht="27" customHeight="1"/>
    <row r="25" spans="1:22" ht="27" customHeight="1"/>
    <row r="26" spans="1:22" ht="27" customHeight="1"/>
  </sheetData>
  <autoFilter ref="A4:V5" xr:uid="{23EBAEC1-35C2-498E-ABB8-FDBCB89D03CA}"/>
  <phoneticPr fontId="1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30E00-2C96-4EE0-8B4F-471E7EA6A744}">
  <dimension ref="A1:O10"/>
  <sheetViews>
    <sheetView tabSelected="1" zoomScaleNormal="100" workbookViewId="0">
      <pane xSplit="3" ySplit="3" topLeftCell="D4" activePane="bottomRight" state="frozen"/>
      <selection pane="topRight" activeCell="G1" sqref="G1"/>
      <selection pane="bottomLeft" activeCell="A5" sqref="A5"/>
      <selection pane="bottomRight" activeCell="F13" sqref="F13"/>
    </sheetView>
  </sheetViews>
  <sheetFormatPr defaultRowHeight="16.5"/>
  <cols>
    <col min="1" max="1" width="6.625" customWidth="1"/>
    <col min="2" max="2" width="8.625" hidden="1" customWidth="1"/>
    <col min="3" max="3" width="8.625" customWidth="1"/>
    <col min="4" max="4" width="40.625" style="30" customWidth="1"/>
    <col min="5" max="5" width="17.625" style="30" hidden="1" customWidth="1"/>
    <col min="6" max="6" width="6.625" customWidth="1"/>
    <col min="7" max="8" width="6.625" hidden="1" customWidth="1"/>
    <col min="9" max="9" width="8.625" customWidth="1"/>
    <col min="10" max="10" width="10.625" customWidth="1"/>
    <col min="11" max="11" width="12.625" customWidth="1"/>
    <col min="12" max="13" width="11.625" hidden="1" customWidth="1"/>
    <col min="14" max="14" width="18.625" hidden="1" customWidth="1"/>
    <col min="15" max="15" width="15.625" hidden="1" customWidth="1"/>
  </cols>
  <sheetData>
    <row r="1" spans="1:15" ht="31.5">
      <c r="A1" s="81" t="s">
        <v>45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73"/>
      <c r="M1" s="73"/>
      <c r="N1" s="73"/>
    </row>
    <row r="2" spans="1:15" ht="23.25" customHeight="1">
      <c r="A2" s="8"/>
      <c r="B2" s="7"/>
      <c r="D2"/>
      <c r="E2" s="29"/>
      <c r="F2" s="7"/>
      <c r="G2" s="7"/>
      <c r="H2" s="7"/>
      <c r="I2" s="7"/>
      <c r="J2" s="7"/>
      <c r="K2" s="72" t="s">
        <v>39</v>
      </c>
      <c r="L2" s="7"/>
      <c r="M2" s="7"/>
      <c r="N2" s="72"/>
    </row>
    <row r="3" spans="1:15" ht="27.95" customHeight="1">
      <c r="A3" s="58" t="s">
        <v>34</v>
      </c>
      <c r="B3" s="59" t="s">
        <v>5</v>
      </c>
      <c r="C3" s="60" t="s">
        <v>35</v>
      </c>
      <c r="D3" s="61" t="s">
        <v>12</v>
      </c>
      <c r="E3" s="61" t="s">
        <v>13</v>
      </c>
      <c r="F3" s="60" t="s">
        <v>6</v>
      </c>
      <c r="G3" s="60" t="s">
        <v>14</v>
      </c>
      <c r="H3" s="60" t="s">
        <v>15</v>
      </c>
      <c r="I3" s="57" t="s">
        <v>40</v>
      </c>
      <c r="J3" s="57" t="s">
        <v>41</v>
      </c>
      <c r="K3" s="60" t="s">
        <v>38</v>
      </c>
      <c r="L3" s="60" t="s">
        <v>43</v>
      </c>
      <c r="M3" s="60" t="s">
        <v>44</v>
      </c>
      <c r="N3" s="60" t="s">
        <v>42</v>
      </c>
      <c r="O3" s="74" t="s">
        <v>4</v>
      </c>
    </row>
    <row r="4" spans="1:15" s="4" customFormat="1" ht="27.95" customHeight="1">
      <c r="A4" s="75">
        <v>1</v>
      </c>
      <c r="B4" s="64"/>
      <c r="C4" s="35" t="s">
        <v>48</v>
      </c>
      <c r="D4" s="50" t="s">
        <v>49</v>
      </c>
      <c r="E4" s="64" t="s">
        <v>50</v>
      </c>
      <c r="F4" s="35" t="s">
        <v>36</v>
      </c>
      <c r="G4" s="35" t="s">
        <v>36</v>
      </c>
      <c r="H4" s="56">
        <v>1</v>
      </c>
      <c r="I4" s="56">
        <v>2</v>
      </c>
      <c r="J4" s="56"/>
      <c r="K4" s="56">
        <f t="shared" ref="K4:K6" si="0">I4*J4</f>
        <v>0</v>
      </c>
      <c r="L4" s="78">
        <v>46235</v>
      </c>
      <c r="M4" s="78">
        <v>48060</v>
      </c>
      <c r="N4" s="79" t="s">
        <v>55</v>
      </c>
      <c r="O4" s="64" t="s">
        <v>37</v>
      </c>
    </row>
    <row r="5" spans="1:15" ht="27.95" customHeight="1">
      <c r="A5" s="75">
        <v>2</v>
      </c>
      <c r="B5" s="64"/>
      <c r="C5" s="35" t="s">
        <v>51</v>
      </c>
      <c r="D5" s="50" t="s">
        <v>52</v>
      </c>
      <c r="E5" s="76" t="s">
        <v>47</v>
      </c>
      <c r="F5" s="35" t="s">
        <v>36</v>
      </c>
      <c r="G5" s="35" t="s">
        <v>36</v>
      </c>
      <c r="H5" s="56">
        <v>1</v>
      </c>
      <c r="I5" s="56">
        <v>72</v>
      </c>
      <c r="J5" s="56"/>
      <c r="K5" s="56">
        <f t="shared" si="0"/>
        <v>0</v>
      </c>
      <c r="L5" s="78">
        <v>46235</v>
      </c>
      <c r="M5" s="78">
        <v>48060</v>
      </c>
      <c r="N5" s="79" t="s">
        <v>55</v>
      </c>
      <c r="O5" s="64" t="s">
        <v>37</v>
      </c>
    </row>
    <row r="6" spans="1:15" ht="39.75" customHeight="1">
      <c r="A6" s="75">
        <v>3</v>
      </c>
      <c r="B6" s="75"/>
      <c r="C6" s="35" t="s">
        <v>53</v>
      </c>
      <c r="D6" s="50" t="s">
        <v>54</v>
      </c>
      <c r="E6" s="76" t="s">
        <v>47</v>
      </c>
      <c r="F6" s="35" t="s">
        <v>36</v>
      </c>
      <c r="G6" s="35" t="s">
        <v>36</v>
      </c>
      <c r="H6" s="56">
        <v>1</v>
      </c>
      <c r="I6" s="56">
        <v>71</v>
      </c>
      <c r="J6" s="56"/>
      <c r="K6" s="56">
        <f t="shared" si="0"/>
        <v>0</v>
      </c>
      <c r="L6" s="78">
        <v>46235</v>
      </c>
      <c r="M6" s="78">
        <v>48060</v>
      </c>
      <c r="N6" s="79" t="s">
        <v>55</v>
      </c>
      <c r="O6" s="64" t="s">
        <v>37</v>
      </c>
    </row>
    <row r="7" spans="1:15" s="4" customFormat="1" ht="27.95" customHeight="1">
      <c r="A7" s="80" t="s">
        <v>46</v>
      </c>
      <c r="B7" s="80"/>
      <c r="C7" s="80"/>
      <c r="D7" s="80"/>
      <c r="E7" s="76"/>
      <c r="F7" s="63"/>
      <c r="G7" s="63"/>
      <c r="H7" s="56"/>
      <c r="I7" s="77">
        <f>SUM(I4:I6)</f>
        <v>145</v>
      </c>
      <c r="J7" s="62"/>
      <c r="K7" s="77">
        <f>SUM(K4:K6)</f>
        <v>0</v>
      </c>
      <c r="L7" s="77"/>
      <c r="M7" s="77"/>
      <c r="N7" s="51"/>
      <c r="O7" s="64"/>
    </row>
    <row r="8" spans="1:15" s="4" customFormat="1" ht="27.95" customHeight="1">
      <c r="A8" s="67"/>
      <c r="B8" s="24"/>
      <c r="C8" s="24"/>
      <c r="D8" s="65"/>
      <c r="E8" s="68"/>
      <c r="F8" s="69"/>
      <c r="G8" s="69"/>
      <c r="H8" s="67"/>
      <c r="I8" s="18"/>
      <c r="J8" s="66"/>
      <c r="K8" s="66"/>
      <c r="L8" s="66"/>
      <c r="M8" s="66"/>
      <c r="N8" s="65"/>
      <c r="O8" s="65"/>
    </row>
    <row r="9" spans="1:15" ht="27.95" customHeight="1">
      <c r="E9" s="70"/>
      <c r="J9" s="71"/>
    </row>
    <row r="10" spans="1:15" ht="27.95" customHeight="1"/>
  </sheetData>
  <autoFilter ref="A3:O7" xr:uid="{2EF42C36-B5C5-43D8-889B-F1A24CD10C53}"/>
  <mergeCells count="2">
    <mergeCell ref="A7:D7"/>
    <mergeCell ref="A1:K1"/>
  </mergeCells>
  <phoneticPr fontId="12" type="noConversion"/>
  <printOptions horizontalCentered="1"/>
  <pageMargins left="0.31496062992125984" right="0.31496062992125984" top="1.1417322834645669" bottom="0.55118110236220474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핵의학과</vt:lpstr>
      <vt:lpstr>물품명세서</vt:lpstr>
      <vt:lpstr>물품명세서!Print_Area</vt:lpstr>
      <vt:lpstr>핵의학과!Print_Area</vt:lpstr>
      <vt:lpstr>물품명세서!Print_Titles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kirams</dc:creator>
  <cp:lastModifiedBy>Administrator</cp:lastModifiedBy>
  <cp:lastPrinted>2026-08-26T01:39:46Z</cp:lastPrinted>
  <dcterms:created xsi:type="dcterms:W3CDTF">2022-01-04T00:37:40Z</dcterms:created>
  <dcterms:modified xsi:type="dcterms:W3CDTF">2026-08-26T01:40:06Z</dcterms:modified>
</cp:coreProperties>
</file>