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김재헌 계약진행\01. 진행중\"/>
    </mc:Choice>
  </mc:AlternateContent>
  <xr:revisionPtr revIDLastSave="0" documentId="8_{61A185DB-1B57-4BC2-990D-862911240A3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제조원가계산서" sheetId="8" r:id="rId1"/>
    <sheet name="비목별 산출내역서(상세)" sheetId="22" r:id="rId2"/>
  </sheets>
  <definedNames>
    <definedName name="_xlnm.Print_Area" localSheetId="0">제조원가계산서!$A$4:$C$33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1" i="22" l="1"/>
  <c r="E13" i="22"/>
  <c r="F18" i="22" l="1"/>
  <c r="E17" i="22"/>
  <c r="E18" i="22"/>
  <c r="F5" i="22" l="1"/>
  <c r="F11" i="22" l="1"/>
  <c r="D28" i="8"/>
  <c r="D15" i="8"/>
  <c r="F12" i="22" l="1"/>
  <c r="G11" i="22"/>
  <c r="G10" i="22"/>
  <c r="F9" i="22"/>
  <c r="G9" i="22" s="1"/>
  <c r="F8" i="22"/>
  <c r="G8" i="22" s="1"/>
  <c r="F7" i="22"/>
  <c r="G7" i="22" s="1"/>
  <c r="F6" i="22"/>
  <c r="G6" i="22" s="1"/>
  <c r="G5" i="22"/>
  <c r="F36" i="22"/>
  <c r="E36" i="22"/>
  <c r="E31" i="22"/>
  <c r="F24" i="22"/>
  <c r="G24" i="22" s="1"/>
  <c r="F23" i="22"/>
  <c r="G23" i="22" s="1"/>
  <c r="F22" i="22"/>
  <c r="G22" i="22" s="1"/>
  <c r="F21" i="22"/>
  <c r="G21" i="22" s="1"/>
  <c r="F20" i="22"/>
  <c r="G20" i="22" s="1"/>
  <c r="F19" i="22"/>
  <c r="G19" i="22" s="1"/>
  <c r="G17" i="22"/>
  <c r="E15" i="8" l="1"/>
  <c r="G36" i="22"/>
  <c r="G31" i="22"/>
  <c r="E25" i="22"/>
  <c r="F25" i="22"/>
  <c r="E10" i="8" s="1"/>
  <c r="F13" i="22"/>
  <c r="E6" i="8" s="1"/>
  <c r="D6" i="8"/>
  <c r="D9" i="8" s="1"/>
  <c r="G12" i="22"/>
  <c r="G18" i="22"/>
  <c r="G25" i="22" s="1"/>
  <c r="G35" i="22"/>
  <c r="G30" i="22"/>
  <c r="G13" i="22" l="1"/>
  <c r="G40" i="22" s="1"/>
  <c r="F6" i="8"/>
  <c r="E9" i="8"/>
  <c r="F9" i="8" s="1"/>
  <c r="E40" i="22"/>
  <c r="E41" i="22" s="1"/>
  <c r="E45" i="22" s="1"/>
  <c r="D10" i="8"/>
  <c r="D12" i="8" s="1"/>
  <c r="E12" i="8"/>
  <c r="F15" i="8"/>
  <c r="E28" i="8"/>
  <c r="F40" i="22"/>
  <c r="F41" i="22" s="1"/>
  <c r="D29" i="8" l="1"/>
  <c r="D30" i="8" s="1"/>
  <c r="D31" i="8" s="1"/>
  <c r="E29" i="8"/>
  <c r="F10" i="8"/>
  <c r="F12" i="8"/>
  <c r="F45" i="22"/>
  <c r="F46" i="22" s="1"/>
  <c r="F28" i="8"/>
  <c r="F29" i="8" l="1"/>
  <c r="E30" i="8"/>
  <c r="E31" i="8" s="1"/>
  <c r="F50" i="22"/>
  <c r="F51" i="22" s="1"/>
  <c r="E46" i="22"/>
  <c r="E50" i="22" s="1"/>
  <c r="G41" i="22"/>
  <c r="F31" i="8" l="1"/>
  <c r="F30" i="8"/>
  <c r="D32" i="8"/>
  <c r="D33" i="8" s="1"/>
  <c r="G46" i="22"/>
  <c r="G50" i="22" s="1"/>
  <c r="G45" i="22"/>
  <c r="E51" i="22"/>
  <c r="G51" i="22" s="1"/>
  <c r="E32" i="8" l="1"/>
  <c r="F32" i="8" l="1"/>
  <c r="E33" i="8"/>
  <c r="F33" i="8" s="1"/>
  <c r="G14" i="8" l="1"/>
  <c r="G12" i="8"/>
  <c r="G17" i="8"/>
  <c r="G32" i="8"/>
  <c r="G19" i="8"/>
  <c r="G21" i="8"/>
  <c r="G9" i="8"/>
  <c r="G27" i="8"/>
  <c r="G28" i="8"/>
  <c r="G31" i="8"/>
  <c r="G22" i="8"/>
  <c r="G26" i="8"/>
  <c r="G7" i="8"/>
  <c r="G29" i="8"/>
  <c r="G18" i="8"/>
  <c r="G8" i="8"/>
  <c r="G11" i="8"/>
  <c r="G15" i="8"/>
  <c r="G23" i="8"/>
  <c r="G16" i="8"/>
  <c r="G25" i="8"/>
  <c r="G10" i="8"/>
  <c r="G24" i="8"/>
  <c r="G30" i="8"/>
  <c r="G33" i="8"/>
  <c r="G6" i="8"/>
  <c r="G20" i="8"/>
  <c r="G13" i="8"/>
</calcChain>
</file>

<file path=xl/sharedStrings.xml><?xml version="1.0" encoding="utf-8"?>
<sst xmlns="http://schemas.openxmlformats.org/spreadsheetml/2006/main" count="162" uniqueCount="107">
  <si>
    <t>물품제조 노임단가: 중소기업협동조합중앙회</t>
    <phoneticPr fontId="2" type="noConversion"/>
  </si>
  <si>
    <t>(별표1) 제조원가계산서</t>
  </si>
  <si>
    <t>구분</t>
  </si>
  <si>
    <t>구성비</t>
  </si>
  <si>
    <t>비고</t>
  </si>
  <si>
    <t>제조원가</t>
  </si>
  <si>
    <t>재료비</t>
  </si>
  <si>
    <t>직접재료비</t>
  </si>
  <si>
    <t>간접재료비</t>
  </si>
  <si>
    <t>소계</t>
  </si>
  <si>
    <t>노무비</t>
  </si>
  <si>
    <t>직접노무비</t>
  </si>
  <si>
    <t>간접노무비</t>
  </si>
  <si>
    <t xml:space="preserve">전력비 </t>
  </si>
  <si>
    <t>수도광열비</t>
  </si>
  <si>
    <t>운반비</t>
  </si>
  <si>
    <t>감가상각비</t>
  </si>
  <si>
    <t>수리수선비</t>
  </si>
  <si>
    <t>특허권사용료</t>
  </si>
  <si>
    <t>기술료</t>
  </si>
  <si>
    <t>연구개발비</t>
  </si>
  <si>
    <t>시험검사비</t>
  </si>
  <si>
    <t>지급임차료</t>
  </si>
  <si>
    <t>보험료</t>
  </si>
  <si>
    <t>복리후생비</t>
  </si>
  <si>
    <t>보관비</t>
  </si>
  <si>
    <t>외주가공비</t>
  </si>
  <si>
    <t>산업안전보건관리비</t>
  </si>
  <si>
    <t xml:space="preserve">총원가 </t>
  </si>
  <si>
    <t>작업설․부산물 등(△)</t>
  </si>
  <si>
    <t>(별표3) 일반관리비율</t>
  </si>
  <si>
    <t>업 종</t>
  </si>
  <si>
    <t>일반관리비율(%)</t>
  </si>
  <si>
    <t>◦제조업</t>
  </si>
  <si>
    <t>음․식료품의 제조․구매</t>
  </si>
  <si>
    <t>섬유․의복․가죽제품의 제조․구매</t>
  </si>
  <si>
    <t>나무․나무제품의 제조․구매</t>
  </si>
  <si>
    <t>종이․종이제품․인쇄출판물의 제조․구매</t>
  </si>
  <si>
    <t>화학․석유․석타․고무․플라스틱제품의 제조․구매</t>
  </si>
  <si>
    <t>비금속광물제품의 제조․구매</t>
  </si>
  <si>
    <t>제1차 금속제품의 제조․구매</t>
  </si>
  <si>
    <t>조립금속제품․기계․장비의 제조․구매</t>
  </si>
  <si>
    <t>기타물품의 제조․구매</t>
  </si>
  <si>
    <t>◦시설공사업</t>
  </si>
  <si>
    <t>주1) 업종분류 : 한국표준산업분류에 의함.</t>
  </si>
  <si>
    <t>부가가치세 10%</t>
    <phoneticPr fontId="2" type="noConversion"/>
  </si>
  <si>
    <t>부가가치세를 포함한 총금액</t>
    <phoneticPr fontId="2" type="noConversion"/>
  </si>
  <si>
    <t>소계</t>
    <phoneticPr fontId="2" type="noConversion"/>
  </si>
  <si>
    <t>품명: 이중회전자 구조 전동기 시제품 제작</t>
    <phoneticPr fontId="2" type="noConversion"/>
  </si>
  <si>
    <t>생산량: 1</t>
    <phoneticPr fontId="2" type="noConversion"/>
  </si>
  <si>
    <t>규격: 1MW</t>
    <phoneticPr fontId="2" type="noConversion"/>
  </si>
  <si>
    <t>단위: Set</t>
    <phoneticPr fontId="2" type="noConversion"/>
  </si>
  <si>
    <t xml:space="preserve">2. 비목별 산출내역서 (상세) </t>
    <phoneticPr fontId="2" type="noConversion"/>
  </si>
  <si>
    <t>(단위 : 원)</t>
    <phoneticPr fontId="2" type="noConversion"/>
  </si>
  <si>
    <t>인원수</t>
  </si>
  <si>
    <r>
      <t xml:space="preserve">단가
</t>
    </r>
    <r>
      <rPr>
        <b/>
        <sz val="10"/>
        <color rgb="FF000000"/>
        <rFont val="맑은 고딕"/>
        <family val="3"/>
        <charset val="129"/>
        <scheme val="minor"/>
      </rPr>
      <t>('26년 평균임율)</t>
    </r>
    <phoneticPr fontId="2" type="noConversion"/>
  </si>
  <si>
    <t>참여기간(MH)</t>
    <phoneticPr fontId="2" type="noConversion"/>
  </si>
  <si>
    <t>1차년도</t>
    <phoneticPr fontId="2" type="noConversion"/>
  </si>
  <si>
    <t>2차년도</t>
    <phoneticPr fontId="2" type="noConversion"/>
  </si>
  <si>
    <t>설계 (Rotor-Brg. Sys)</t>
    <phoneticPr fontId="2" type="noConversion"/>
  </si>
  <si>
    <t>-</t>
    <phoneticPr fontId="2" type="noConversion"/>
  </si>
  <si>
    <t>회전자 가공 및 조립</t>
    <phoneticPr fontId="2" type="noConversion"/>
  </si>
  <si>
    <t>고정자 가공 및 조립</t>
    <phoneticPr fontId="2" type="noConversion"/>
  </si>
  <si>
    <t>베어링조립</t>
    <phoneticPr fontId="2" type="noConversion"/>
  </si>
  <si>
    <t>총조립 및 도장</t>
    <phoneticPr fontId="2" type="noConversion"/>
  </si>
  <si>
    <t>기타 조립(부속품 외)</t>
    <phoneticPr fontId="2" type="noConversion"/>
  </si>
  <si>
    <t>품명</t>
  </si>
  <si>
    <t>산출근거</t>
  </si>
  <si>
    <t>수량</t>
    <phoneticPr fontId="2" type="noConversion"/>
  </si>
  <si>
    <t>단위</t>
    <phoneticPr fontId="2" type="noConversion"/>
  </si>
  <si>
    <t>단가</t>
    <phoneticPr fontId="2" type="noConversion"/>
  </si>
  <si>
    <t>권선조립체, 고정자</t>
    <phoneticPr fontId="2" type="noConversion"/>
  </si>
  <si>
    <t>식</t>
    <phoneticPr fontId="2" type="noConversion"/>
  </si>
  <si>
    <t>매칭코어, 고정자</t>
    <phoneticPr fontId="2" type="noConversion"/>
  </si>
  <si>
    <t>부자재, 고정자 조립</t>
    <phoneticPr fontId="2" type="noConversion"/>
  </si>
  <si>
    <t>프레임-브래킷 조립체</t>
    <phoneticPr fontId="2" type="noConversion"/>
  </si>
  <si>
    <t>축-코어조립체, 회전자</t>
    <phoneticPr fontId="2" type="noConversion"/>
  </si>
  <si>
    <t>영구자석조립체</t>
    <phoneticPr fontId="2" type="noConversion"/>
  </si>
  <si>
    <t>자재/지그, 총조립</t>
    <phoneticPr fontId="2" type="noConversion"/>
  </si>
  <si>
    <t>기타 자재(포장재, 명판 외)</t>
    <phoneticPr fontId="2" type="noConversion"/>
  </si>
  <si>
    <t>내역</t>
    <phoneticPr fontId="2" type="noConversion"/>
  </si>
  <si>
    <t>일반관리비</t>
    <phoneticPr fontId="2" type="noConversion"/>
  </si>
  <si>
    <t>이윤</t>
    <phoneticPr fontId="2" type="noConversion"/>
  </si>
  <si>
    <t>부가세</t>
    <phoneticPr fontId="2" type="noConversion"/>
  </si>
  <si>
    <t>연구비 총액 × 10%</t>
    <phoneticPr fontId="2" type="noConversion"/>
  </si>
  <si>
    <t>제조기간: 1년</t>
    <phoneticPr fontId="2" type="noConversion"/>
  </si>
  <si>
    <t>(1) 재료비</t>
    <phoneticPr fontId="2" type="noConversion"/>
  </si>
  <si>
    <t>(2) 노무비</t>
    <phoneticPr fontId="2" type="noConversion"/>
  </si>
  <si>
    <t>(3) 경비</t>
    <phoneticPr fontId="2" type="noConversion"/>
  </si>
  <si>
    <t>(4) 일반관리비</t>
    <phoneticPr fontId="2" type="noConversion"/>
  </si>
  <si>
    <t>(5) 이윤</t>
    <phoneticPr fontId="2" type="noConversion"/>
  </si>
  <si>
    <t>(6) 부가세</t>
    <phoneticPr fontId="2" type="noConversion"/>
  </si>
  <si>
    <t>경비</t>
    <phoneticPr fontId="2" type="noConversion"/>
  </si>
  <si>
    <t xml:space="preserve"> ① 운반비</t>
    <phoneticPr fontId="2" type="noConversion"/>
  </si>
  <si>
    <t xml:space="preserve"> ② 시험검사비</t>
    <phoneticPr fontId="2" type="noConversion"/>
  </si>
  <si>
    <t>시제품 운송비</t>
    <phoneticPr fontId="2" type="noConversion"/>
  </si>
  <si>
    <t>항목</t>
    <phoneticPr fontId="2" type="noConversion"/>
  </si>
  <si>
    <t>(재료비 + 노무비 + 경비) × 6.5%</t>
    <phoneticPr fontId="2" type="noConversion"/>
  </si>
  <si>
    <t>합계 금액</t>
    <phoneticPr fontId="2" type="noConversion"/>
  </si>
  <si>
    <t>일반관리비 [(재료비+노무비+경비)*(6.5)%]</t>
    <phoneticPr fontId="2" type="noConversion"/>
  </si>
  <si>
    <t>이윤 [(노무비+경비+일반관리비)*(10)%]</t>
    <phoneticPr fontId="2" type="noConversion"/>
  </si>
  <si>
    <t>(노무비 + 경비 + 일반관리비) × 10%</t>
    <phoneticPr fontId="2" type="noConversion"/>
  </si>
  <si>
    <t>기본시험 및 기술지원</t>
    <phoneticPr fontId="2" type="noConversion"/>
  </si>
  <si>
    <t>구    분</t>
    <phoneticPr fontId="2" type="noConversion"/>
  </si>
  <si>
    <t>비    목</t>
    <phoneticPr fontId="2" type="noConversion"/>
  </si>
  <si>
    <t>설계 (Fr/Brkt., St., Rt., Cooler 등)</t>
    <phoneticPr fontId="2" type="noConversion"/>
  </si>
  <si>
    <t>백만단위 이하 절사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</si>
</sst>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0.000%"/>
    <numFmt numFmtId="178" formatCode="_-* #,##0_-;\-* #,##0_-;_-* &quot;-&quot;?_-;_-@_-"/>
  </numFmts>
  <fonts count="3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Calibri"/>
      <family val="2"/>
    </font>
    <font>
      <b/>
      <sz val="11"/>
      <color rgb="FF0000FF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MS Sans Serif"/>
      <family val="2"/>
    </font>
    <font>
      <b/>
      <sz val="11"/>
      <color rgb="FFFF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9">
    <xf numFmtId="0" fontId="0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0" borderId="0"/>
    <xf numFmtId="0" fontId="23" fillId="0" borderId="0"/>
    <xf numFmtId="0" fontId="22" fillId="0" borderId="0"/>
    <xf numFmtId="41" fontId="1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>
      <alignment vertical="center"/>
    </xf>
    <xf numFmtId="176" fontId="24" fillId="0" borderId="0" xfId="0" applyNumberFormat="1" applyFont="1">
      <alignment vertical="center"/>
    </xf>
    <xf numFmtId="0" fontId="21" fillId="0" borderId="0" xfId="0" applyFont="1" applyAlignment="1">
      <alignment horizontal="center" vertical="center"/>
    </xf>
    <xf numFmtId="177" fontId="21" fillId="0" borderId="0" xfId="0" applyNumberFormat="1" applyFont="1">
      <alignment vertical="center"/>
    </xf>
    <xf numFmtId="10" fontId="0" fillId="0" borderId="0" xfId="0" applyNumberForma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25" fillId="0" borderId="0" xfId="0" applyFont="1" applyAlignment="1">
      <alignment horizontal="left" vertical="center"/>
    </xf>
    <xf numFmtId="0" fontId="27" fillId="0" borderId="0" xfId="0" applyFont="1">
      <alignment vertical="center"/>
    </xf>
    <xf numFmtId="0" fontId="26" fillId="0" borderId="0" xfId="0" applyFont="1" applyAlignment="1">
      <alignment horizontal="justify" vertical="center"/>
    </xf>
    <xf numFmtId="0" fontId="26" fillId="0" borderId="0" xfId="0" applyFont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9" fillId="0" borderId="0" xfId="0" applyFont="1" applyAlignment="1">
      <alignment horizontal="right" vertical="center"/>
    </xf>
    <xf numFmtId="0" fontId="30" fillId="33" borderId="11" xfId="0" applyFont="1" applyFill="1" applyBorder="1" applyAlignment="1">
      <alignment horizontal="center" vertical="center" wrapText="1"/>
    </xf>
    <xf numFmtId="0" fontId="30" fillId="33" borderId="12" xfId="0" applyFont="1" applyFill="1" applyBorder="1" applyAlignment="1">
      <alignment horizontal="center" vertical="center" wrapText="1"/>
    </xf>
    <xf numFmtId="0" fontId="30" fillId="33" borderId="23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3" fontId="32" fillId="0" borderId="1" xfId="0" applyNumberFormat="1" applyFont="1" applyBorder="1" applyAlignment="1">
      <alignment horizontal="center" vertical="center" wrapText="1"/>
    </xf>
    <xf numFmtId="41" fontId="32" fillId="0" borderId="24" xfId="48" applyFont="1" applyBorder="1" applyAlignment="1">
      <alignment horizontal="center" vertical="center" wrapText="1"/>
    </xf>
    <xf numFmtId="41" fontId="32" fillId="0" borderId="15" xfId="0" applyNumberFormat="1" applyFont="1" applyBorder="1" applyAlignment="1">
      <alignment horizontal="right" vertical="center" wrapText="1"/>
    </xf>
    <xf numFmtId="41" fontId="30" fillId="34" borderId="25" xfId="48" applyFont="1" applyFill="1" applyBorder="1" applyAlignment="1">
      <alignment horizontal="center" vertical="center" wrapText="1"/>
    </xf>
    <xf numFmtId="41" fontId="30" fillId="34" borderId="18" xfId="0" applyNumberFormat="1" applyFont="1" applyFill="1" applyBorder="1" applyAlignment="1">
      <alignment horizontal="right" vertical="center" wrapText="1"/>
    </xf>
    <xf numFmtId="0" fontId="30" fillId="0" borderId="0" xfId="0" applyFont="1" applyAlignment="1">
      <alignment horizontal="center" vertical="center" wrapText="1"/>
    </xf>
    <xf numFmtId="3" fontId="32" fillId="0" borderId="0" xfId="0" applyNumberFormat="1" applyFont="1" applyAlignment="1">
      <alignment horizontal="center" vertical="center" wrapText="1"/>
    </xf>
    <xf numFmtId="0" fontId="33" fillId="0" borderId="0" xfId="0" applyFont="1" applyAlignment="1">
      <alignment horizontal="right" vertical="center"/>
    </xf>
    <xf numFmtId="176" fontId="30" fillId="0" borderId="0" xfId="0" applyNumberFormat="1" applyFont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0" fillId="33" borderId="19" xfId="0" applyFont="1" applyFill="1" applyBorder="1" applyAlignment="1">
      <alignment horizontal="center" vertical="center" wrapText="1"/>
    </xf>
    <xf numFmtId="0" fontId="27" fillId="0" borderId="14" xfId="0" applyFont="1" applyBorder="1">
      <alignment vertical="center"/>
    </xf>
    <xf numFmtId="0" fontId="27" fillId="0" borderId="1" xfId="0" applyFont="1" applyBorder="1" applyAlignment="1">
      <alignment horizontal="center" vertical="center"/>
    </xf>
    <xf numFmtId="41" fontId="27" fillId="0" borderId="1" xfId="48" applyFont="1" applyBorder="1">
      <alignment vertical="center"/>
    </xf>
    <xf numFmtId="41" fontId="27" fillId="0" borderId="24" xfId="48" applyFont="1" applyBorder="1">
      <alignment vertical="center"/>
    </xf>
    <xf numFmtId="41" fontId="30" fillId="34" borderId="17" xfId="48" applyFont="1" applyFill="1" applyBorder="1" applyAlignment="1">
      <alignment horizontal="center" vertical="center" wrapText="1"/>
    </xf>
    <xf numFmtId="41" fontId="32" fillId="0" borderId="24" xfId="0" applyNumberFormat="1" applyFont="1" applyBorder="1" applyAlignment="1">
      <alignment horizontal="right" vertical="center" wrapText="1"/>
    </xf>
    <xf numFmtId="41" fontId="32" fillId="0" borderId="1" xfId="0" applyNumberFormat="1" applyFont="1" applyBorder="1" applyAlignment="1">
      <alignment horizontal="right" vertical="center" wrapText="1"/>
    </xf>
    <xf numFmtId="41" fontId="32" fillId="0" borderId="33" xfId="0" applyNumberFormat="1" applyFont="1" applyBorder="1" applyAlignment="1">
      <alignment horizontal="right" vertical="center" wrapText="1"/>
    </xf>
    <xf numFmtId="41" fontId="30" fillId="0" borderId="0" xfId="0" applyNumberFormat="1" applyFont="1" applyAlignment="1">
      <alignment horizontal="right" vertical="center" wrapText="1"/>
    </xf>
    <xf numFmtId="0" fontId="34" fillId="0" borderId="0" xfId="0" applyFont="1">
      <alignment vertical="center"/>
    </xf>
    <xf numFmtId="0" fontId="26" fillId="0" borderId="14" xfId="0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26" fillId="0" borderId="35" xfId="0" applyFont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 wrapText="1"/>
    </xf>
    <xf numFmtId="0" fontId="26" fillId="0" borderId="24" xfId="0" applyFont="1" applyBorder="1" applyAlignment="1">
      <alignment horizontal="center" vertical="center" wrapText="1"/>
    </xf>
    <xf numFmtId="41" fontId="26" fillId="0" borderId="14" xfId="0" applyNumberFormat="1" applyFont="1" applyBorder="1" applyAlignment="1">
      <alignment horizontal="center" vertical="center" wrapText="1"/>
    </xf>
    <xf numFmtId="41" fontId="26" fillId="0" borderId="15" xfId="0" applyNumberFormat="1" applyFont="1" applyBorder="1" applyAlignment="1">
      <alignment horizontal="center" vertical="center" wrapText="1"/>
    </xf>
    <xf numFmtId="41" fontId="26" fillId="0" borderId="43" xfId="0" applyNumberFormat="1" applyFont="1" applyBorder="1" applyAlignment="1">
      <alignment horizontal="center" vertical="center" wrapText="1"/>
    </xf>
    <xf numFmtId="41" fontId="26" fillId="0" borderId="34" xfId="0" applyNumberFormat="1" applyFont="1" applyBorder="1" applyAlignment="1">
      <alignment horizontal="center" vertical="center" wrapText="1"/>
    </xf>
    <xf numFmtId="2" fontId="26" fillId="0" borderId="38" xfId="0" applyNumberFormat="1" applyFont="1" applyBorder="1" applyAlignment="1">
      <alignment horizontal="center" vertical="center" wrapText="1"/>
    </xf>
    <xf numFmtId="2" fontId="26" fillId="0" borderId="39" xfId="0" applyNumberFormat="1" applyFont="1" applyBorder="1" applyAlignment="1">
      <alignment horizontal="center" vertical="center" wrapText="1"/>
    </xf>
    <xf numFmtId="2" fontId="26" fillId="0" borderId="40" xfId="0" applyNumberFormat="1" applyFont="1" applyBorder="1" applyAlignment="1">
      <alignment horizontal="center" vertical="center" wrapText="1"/>
    </xf>
    <xf numFmtId="2" fontId="26" fillId="0" borderId="41" xfId="0" applyNumberFormat="1" applyFont="1" applyBorder="1" applyAlignment="1">
      <alignment horizontal="center" vertical="center" wrapText="1"/>
    </xf>
    <xf numFmtId="41" fontId="26" fillId="0" borderId="46" xfId="48" applyFont="1" applyBorder="1" applyAlignment="1">
      <alignment horizontal="center" vertical="center" wrapText="1"/>
    </xf>
    <xf numFmtId="41" fontId="26" fillId="0" borderId="36" xfId="48" applyFont="1" applyBorder="1" applyAlignment="1">
      <alignment horizontal="center" vertical="center" wrapText="1"/>
    </xf>
    <xf numFmtId="41" fontId="26" fillId="0" borderId="46" xfId="48" applyFont="1" applyFill="1" applyBorder="1" applyAlignment="1">
      <alignment horizontal="center" vertical="center" wrapText="1"/>
    </xf>
    <xf numFmtId="0" fontId="28" fillId="34" borderId="24" xfId="0" applyFont="1" applyFill="1" applyBorder="1" applyAlignment="1">
      <alignment horizontal="center" vertical="center" wrapText="1"/>
    </xf>
    <xf numFmtId="41" fontId="28" fillId="34" borderId="14" xfId="0" applyNumberFormat="1" applyFont="1" applyFill="1" applyBorder="1" applyAlignment="1">
      <alignment horizontal="center" vertical="center" wrapText="1"/>
    </xf>
    <xf numFmtId="41" fontId="28" fillId="34" borderId="15" xfId="0" applyNumberFormat="1" applyFont="1" applyFill="1" applyBorder="1" applyAlignment="1">
      <alignment horizontal="center" vertical="center" wrapText="1"/>
    </xf>
    <xf numFmtId="41" fontId="28" fillId="34" borderId="46" xfId="48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32" fillId="0" borderId="14" xfId="0" applyFont="1" applyBorder="1" applyAlignment="1">
      <alignment horizontal="center" vertical="center" shrinkToFit="1"/>
    </xf>
    <xf numFmtId="41" fontId="27" fillId="0" borderId="1" xfId="48" applyFont="1" applyFill="1" applyBorder="1">
      <alignment vertical="center"/>
    </xf>
    <xf numFmtId="178" fontId="0" fillId="0" borderId="0" xfId="0" applyNumberFormat="1">
      <alignment vertical="center"/>
    </xf>
    <xf numFmtId="41" fontId="26" fillId="34" borderId="42" xfId="0" applyNumberFormat="1" applyFont="1" applyFill="1" applyBorder="1" applyAlignment="1">
      <alignment horizontal="center" vertical="center" wrapText="1"/>
    </xf>
    <xf numFmtId="41" fontId="26" fillId="34" borderId="22" xfId="0" applyNumberFormat="1" applyFont="1" applyFill="1" applyBorder="1" applyAlignment="1">
      <alignment horizontal="center" vertical="center" wrapText="1"/>
    </xf>
    <xf numFmtId="41" fontId="26" fillId="34" borderId="47" xfId="48" applyFont="1" applyFill="1" applyBorder="1" applyAlignment="1">
      <alignment horizontal="center" vertical="center" wrapText="1"/>
    </xf>
    <xf numFmtId="41" fontId="28" fillId="34" borderId="44" xfId="0" applyNumberFormat="1" applyFont="1" applyFill="1" applyBorder="1" applyAlignment="1">
      <alignment horizontal="center" vertical="center" wrapText="1"/>
    </xf>
    <xf numFmtId="41" fontId="28" fillId="34" borderId="35" xfId="0" applyNumberFormat="1" applyFont="1" applyFill="1" applyBorder="1" applyAlignment="1">
      <alignment horizontal="center" vertical="center" wrapText="1"/>
    </xf>
    <xf numFmtId="41" fontId="28" fillId="34" borderId="48" xfId="48" applyFont="1" applyFill="1" applyBorder="1" applyAlignment="1">
      <alignment horizontal="center" vertical="center" wrapText="1"/>
    </xf>
    <xf numFmtId="43" fontId="0" fillId="0" borderId="0" xfId="0" applyNumberFormat="1">
      <alignment vertical="center"/>
    </xf>
    <xf numFmtId="0" fontId="28" fillId="33" borderId="13" xfId="0" applyFont="1" applyFill="1" applyBorder="1" applyAlignment="1">
      <alignment horizontal="center" vertical="center" wrapText="1"/>
    </xf>
    <xf numFmtId="0" fontId="28" fillId="33" borderId="15" xfId="0" applyFont="1" applyFill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24" xfId="0" applyFont="1" applyBorder="1" applyAlignment="1">
      <alignment horizontal="center" vertical="center" wrapText="1"/>
    </xf>
    <xf numFmtId="0" fontId="28" fillId="34" borderId="16" xfId="0" applyFont="1" applyFill="1" applyBorder="1" applyAlignment="1">
      <alignment horizontal="center" vertical="center" wrapText="1"/>
    </xf>
    <xf numFmtId="0" fontId="28" fillId="34" borderId="17" xfId="0" applyFont="1" applyFill="1" applyBorder="1" applyAlignment="1">
      <alignment horizontal="center" vertical="center" wrapText="1"/>
    </xf>
    <xf numFmtId="0" fontId="28" fillId="34" borderId="25" xfId="0" applyFont="1" applyFill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25" xfId="0" applyFont="1" applyBorder="1" applyAlignment="1">
      <alignment horizontal="center" vertical="center" wrapText="1"/>
    </xf>
    <xf numFmtId="0" fontId="28" fillId="33" borderId="11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23" xfId="0" applyFont="1" applyFill="1" applyBorder="1" applyAlignment="1">
      <alignment horizontal="center" vertical="center" wrapText="1"/>
    </xf>
    <xf numFmtId="0" fontId="26" fillId="33" borderId="14" xfId="0" applyFont="1" applyFill="1" applyBorder="1" applyAlignment="1">
      <alignment horizontal="center" vertical="center" wrapText="1"/>
    </xf>
    <xf numFmtId="0" fontId="26" fillId="33" borderId="1" xfId="0" applyFont="1" applyFill="1" applyBorder="1" applyAlignment="1">
      <alignment horizontal="center" vertical="center" wrapText="1"/>
    </xf>
    <xf numFmtId="0" fontId="26" fillId="33" borderId="24" xfId="0" applyFont="1" applyFill="1" applyBorder="1" applyAlignment="1">
      <alignment horizontal="center" vertical="center" wrapText="1"/>
    </xf>
    <xf numFmtId="0" fontId="28" fillId="33" borderId="45" xfId="0" applyFont="1" applyFill="1" applyBorder="1" applyAlignment="1">
      <alignment horizontal="center" vertical="center" wrapText="1"/>
    </xf>
    <xf numFmtId="0" fontId="28" fillId="33" borderId="46" xfId="0" applyFont="1" applyFill="1" applyBorder="1" applyAlignment="1">
      <alignment horizontal="center" vertical="center" wrapText="1"/>
    </xf>
    <xf numFmtId="0" fontId="28" fillId="33" borderId="37" xfId="0" applyFont="1" applyFill="1" applyBorder="1" applyAlignment="1">
      <alignment horizontal="center" vertical="center" wrapText="1"/>
    </xf>
    <xf numFmtId="0" fontId="28" fillId="33" borderId="38" xfId="0" applyFont="1" applyFill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8" fillId="33" borderId="26" xfId="0" applyFont="1" applyFill="1" applyBorder="1" applyAlignment="1">
      <alignment horizontal="center" vertical="center" wrapText="1"/>
    </xf>
    <xf numFmtId="0" fontId="28" fillId="33" borderId="20" xfId="0" applyFont="1" applyFill="1" applyBorder="1" applyAlignment="1">
      <alignment horizontal="center" vertical="center" wrapText="1"/>
    </xf>
    <xf numFmtId="0" fontId="28" fillId="33" borderId="28" xfId="0" applyFont="1" applyFill="1" applyBorder="1" applyAlignment="1">
      <alignment horizontal="center" vertical="center" wrapText="1"/>
    </xf>
    <xf numFmtId="0" fontId="28" fillId="33" borderId="29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0" fillId="34" borderId="16" xfId="0" applyFont="1" applyFill="1" applyBorder="1" applyAlignment="1">
      <alignment horizontal="center" vertical="center" wrapText="1"/>
    </xf>
    <xf numFmtId="0" fontId="30" fillId="34" borderId="17" xfId="0" applyFont="1" applyFill="1" applyBorder="1" applyAlignment="1">
      <alignment horizontal="center" vertical="center" wrapText="1"/>
    </xf>
    <xf numFmtId="0" fontId="30" fillId="34" borderId="30" xfId="0" applyFont="1" applyFill="1" applyBorder="1" applyAlignment="1">
      <alignment horizontal="center" vertical="center" wrapText="1"/>
    </xf>
    <xf numFmtId="0" fontId="30" fillId="34" borderId="31" xfId="0" applyFont="1" applyFill="1" applyBorder="1" applyAlignment="1">
      <alignment horizontal="center" vertical="center" wrapText="1"/>
    </xf>
    <xf numFmtId="0" fontId="30" fillId="34" borderId="32" xfId="0" applyFont="1" applyFill="1" applyBorder="1" applyAlignment="1">
      <alignment horizontal="center" vertical="center" wrapText="1"/>
    </xf>
    <xf numFmtId="0" fontId="30" fillId="33" borderId="12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0" fontId="30" fillId="33" borderId="19" xfId="0" applyFont="1" applyFill="1" applyBorder="1" applyAlignment="1">
      <alignment horizontal="center" vertical="center" wrapText="1"/>
    </xf>
    <xf numFmtId="0" fontId="30" fillId="33" borderId="28" xfId="0" applyFont="1" applyFill="1" applyBorder="1" applyAlignment="1">
      <alignment horizontal="center" vertical="center" wrapText="1"/>
    </xf>
    <xf numFmtId="0" fontId="30" fillId="33" borderId="29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0" fontId="30" fillId="33" borderId="26" xfId="0" applyFont="1" applyFill="1" applyBorder="1" applyAlignment="1">
      <alignment horizontal="center" vertical="center" wrapText="1"/>
    </xf>
    <xf numFmtId="0" fontId="30" fillId="33" borderId="20" xfId="0" applyFont="1" applyFill="1" applyBorder="1" applyAlignment="1">
      <alignment horizontal="center" vertical="center" wrapText="1"/>
    </xf>
  </cellXfs>
  <cellStyles count="49">
    <cellStyle name="20% - 강조색1" xfId="22" builtinId="30" customBuiltin="1"/>
    <cellStyle name="20% - 강조색2" xfId="26" builtinId="34" customBuiltin="1"/>
    <cellStyle name="20% - 강조색3" xfId="30" builtinId="38" customBuiltin="1"/>
    <cellStyle name="20% - 강조색4" xfId="34" builtinId="42" customBuiltin="1"/>
    <cellStyle name="20% - 강조색5" xfId="38" builtinId="46" customBuiltin="1"/>
    <cellStyle name="20% - 강조색6" xfId="42" builtinId="50" customBuiltin="1"/>
    <cellStyle name="40% - 강조색1" xfId="23" builtinId="31" customBuiltin="1"/>
    <cellStyle name="40% - 강조색2" xfId="27" builtinId="35" customBuiltin="1"/>
    <cellStyle name="40% - 강조색3" xfId="31" builtinId="39" customBuiltin="1"/>
    <cellStyle name="40% - 강조색4" xfId="35" builtinId="43" customBuiltin="1"/>
    <cellStyle name="40% - 강조색5" xfId="39" builtinId="47" customBuiltin="1"/>
    <cellStyle name="40% - 강조색6" xfId="43" builtinId="51" customBuiltin="1"/>
    <cellStyle name="60% - 강조색1" xfId="24" builtinId="32" customBuiltin="1"/>
    <cellStyle name="60% - 강조색2" xfId="28" builtinId="36" customBuiltin="1"/>
    <cellStyle name="60% - 강조색3" xfId="32" builtinId="40" customBuiltin="1"/>
    <cellStyle name="60% - 강조색4" xfId="36" builtinId="44" customBuiltin="1"/>
    <cellStyle name="60% - 강조색5" xfId="40" builtinId="48" customBuiltin="1"/>
    <cellStyle name="60% - 강조색6" xfId="44" builtinId="52" customBuiltin="1"/>
    <cellStyle name="Normal_시스템(리스)" xfId="47" xr:uid="{80FEC2B9-F793-4045-9784-8C38B5100D1D}"/>
    <cellStyle name="강조색1" xfId="21" builtinId="29" customBuiltin="1"/>
    <cellStyle name="강조색2" xfId="25" builtinId="33" customBuiltin="1"/>
    <cellStyle name="강조색3" xfId="29" builtinId="37" customBuiltin="1"/>
    <cellStyle name="강조색4" xfId="33" builtinId="41" customBuiltin="1"/>
    <cellStyle name="강조색5" xfId="37" builtinId="45" customBuiltin="1"/>
    <cellStyle name="강조색6" xfId="41" builtinId="49" customBuiltin="1"/>
    <cellStyle name="경고문" xfId="17" builtinId="11" customBuiltin="1"/>
    <cellStyle name="계산" xfId="14" builtinId="22" customBuiltin="1"/>
    <cellStyle name="나쁨" xfId="10" builtinId="27" customBuiltin="1"/>
    <cellStyle name="메모" xfId="18" builtinId="10" customBuiltin="1"/>
    <cellStyle name="보통" xfId="11" builtinId="28" customBuiltin="1"/>
    <cellStyle name="설명 텍스트" xfId="19" builtinId="53" customBuiltin="1"/>
    <cellStyle name="셀 확인" xfId="16" builtinId="23" customBuiltin="1"/>
    <cellStyle name="쉼표 [0]" xfId="48" builtinId="6"/>
    <cellStyle name="쉼표 [0] 2" xfId="3" xr:uid="{00000000-0005-0000-0000-000021000000}"/>
    <cellStyle name="쉼표 [0] 3" xfId="2" xr:uid="{00000000-0005-0000-0000-000022000000}"/>
    <cellStyle name="연결된 셀" xfId="15" builtinId="24" customBuiltin="1"/>
    <cellStyle name="요약" xfId="20" builtinId="25" customBuiltin="1"/>
    <cellStyle name="입력" xfId="12" builtinId="20" customBuiltin="1"/>
    <cellStyle name="제목" xfId="4" builtinId="15" customBuiltin="1"/>
    <cellStyle name="제목 1" xfId="5" builtinId="16" customBuiltin="1"/>
    <cellStyle name="제목 2" xfId="6" builtinId="17" customBuiltin="1"/>
    <cellStyle name="제목 3" xfId="7" builtinId="18" customBuiltin="1"/>
    <cellStyle name="제목 4" xfId="8" builtinId="19" customBuiltin="1"/>
    <cellStyle name="좋음" xfId="9" builtinId="26" customBuiltin="1"/>
    <cellStyle name="출력" xfId="13" builtinId="21" customBuiltin="1"/>
    <cellStyle name="표준" xfId="0" builtinId="0"/>
    <cellStyle name="표준 2" xfId="1" xr:uid="{00000000-0005-0000-0000-00002E000000}"/>
    <cellStyle name="표준 2 2" xfId="46" xr:uid="{E81D40EA-83D0-40D0-AACA-DA8D3584A3FF}"/>
    <cellStyle name="표준 3" xfId="45" xr:uid="{00000000-0005-0000-0000-00002F000000}"/>
  </cellStyles>
  <dxfs count="0"/>
  <tableStyles count="0" defaultTableStyle="TableStyleMedium2" defaultPivotStyle="PivotStyleLight16"/>
  <colors>
    <mruColors>
      <color rgb="FFCCFFFF"/>
      <color rgb="FF66FF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F5BBE-F6DA-41D1-B08A-E45B35327B4A}">
  <dimension ref="A1:N52"/>
  <sheetViews>
    <sheetView tabSelected="1" zoomScale="85" zoomScaleNormal="85" workbookViewId="0">
      <selection activeCell="C2" sqref="C2"/>
    </sheetView>
  </sheetViews>
  <sheetFormatPr defaultRowHeight="16.5" x14ac:dyDescent="0.3"/>
  <cols>
    <col min="1" max="1" width="31.25" customWidth="1"/>
    <col min="2" max="2" width="12.375" style="1" bestFit="1" customWidth="1"/>
    <col min="3" max="3" width="20" customWidth="1"/>
    <col min="4" max="6" width="15.625" customWidth="1"/>
    <col min="7" max="7" width="13.625" customWidth="1"/>
    <col min="8" max="8" width="20.5" style="2" customWidth="1"/>
    <col min="9" max="9" width="9.375" customWidth="1"/>
    <col min="10" max="10" width="8.625" bestFit="1" customWidth="1"/>
    <col min="11" max="11" width="12.875" bestFit="1" customWidth="1"/>
    <col min="14" max="14" width="11.625" bestFit="1" customWidth="1"/>
  </cols>
  <sheetData>
    <row r="1" spans="1:8" ht="19.5" x14ac:dyDescent="0.3">
      <c r="A1" s="11" t="s">
        <v>1</v>
      </c>
      <c r="B1" s="12"/>
      <c r="C1" s="12"/>
      <c r="D1" s="12"/>
      <c r="E1" s="12"/>
      <c r="F1" s="12"/>
      <c r="G1" s="12"/>
      <c r="H1" s="12"/>
    </row>
    <row r="2" spans="1:8" ht="19.5" x14ac:dyDescent="0.3">
      <c r="A2" s="11" t="s">
        <v>48</v>
      </c>
      <c r="B2" s="12"/>
      <c r="C2" s="45" t="s">
        <v>49</v>
      </c>
      <c r="D2" s="45"/>
      <c r="E2" s="45"/>
      <c r="F2" s="12"/>
      <c r="G2" s="12"/>
      <c r="H2" s="12"/>
    </row>
    <row r="3" spans="1:8" ht="20.25" thickBot="1" x14ac:dyDescent="0.35">
      <c r="A3" s="11" t="s">
        <v>50</v>
      </c>
      <c r="B3" s="12"/>
      <c r="C3" s="45" t="s">
        <v>51</v>
      </c>
      <c r="D3" s="45"/>
      <c r="E3" s="45"/>
      <c r="F3" s="12"/>
      <c r="G3" s="12" t="s">
        <v>85</v>
      </c>
      <c r="H3" s="12"/>
    </row>
    <row r="4" spans="1:8" ht="20.100000000000001" customHeight="1" x14ac:dyDescent="0.3">
      <c r="A4" s="88" t="s">
        <v>103</v>
      </c>
      <c r="B4" s="89"/>
      <c r="C4" s="90"/>
      <c r="D4" s="100" t="s">
        <v>57</v>
      </c>
      <c r="E4" s="102" t="s">
        <v>58</v>
      </c>
      <c r="F4" s="94" t="s">
        <v>98</v>
      </c>
      <c r="G4" s="96" t="s">
        <v>3</v>
      </c>
      <c r="H4" s="77" t="s">
        <v>4</v>
      </c>
    </row>
    <row r="5" spans="1:8" ht="20.100000000000001" customHeight="1" x14ac:dyDescent="0.3">
      <c r="A5" s="91" t="s">
        <v>104</v>
      </c>
      <c r="B5" s="92"/>
      <c r="C5" s="93"/>
      <c r="D5" s="101"/>
      <c r="E5" s="103"/>
      <c r="F5" s="95"/>
      <c r="G5" s="97"/>
      <c r="H5" s="78"/>
    </row>
    <row r="6" spans="1:8" ht="20.100000000000001" customHeight="1" x14ac:dyDescent="0.3">
      <c r="A6" s="79" t="s">
        <v>5</v>
      </c>
      <c r="B6" s="80" t="s">
        <v>6</v>
      </c>
      <c r="C6" s="50" t="s">
        <v>7</v>
      </c>
      <c r="D6" s="51">
        <f>'비목별 산출내역서(상세)'!E13</f>
        <v>0</v>
      </c>
      <c r="E6" s="52">
        <f>'비목별 산출내역서(상세)'!F13</f>
        <v>0</v>
      </c>
      <c r="F6" s="59">
        <f>SUM(D6:E6)</f>
        <v>0</v>
      </c>
      <c r="G6" s="55" t="e">
        <f t="shared" ref="G6:G33" si="0">F6/$F$33*100</f>
        <v>#DIV/0!</v>
      </c>
      <c r="H6" s="16"/>
    </row>
    <row r="7" spans="1:8" ht="20.100000000000001" customHeight="1" x14ac:dyDescent="0.3">
      <c r="A7" s="79"/>
      <c r="B7" s="80"/>
      <c r="C7" s="50" t="s">
        <v>8</v>
      </c>
      <c r="D7" s="46"/>
      <c r="E7" s="16"/>
      <c r="F7" s="59"/>
      <c r="G7" s="55" t="e">
        <f t="shared" si="0"/>
        <v>#DIV/0!</v>
      </c>
      <c r="H7" s="16"/>
    </row>
    <row r="8" spans="1:8" ht="20.100000000000001" customHeight="1" x14ac:dyDescent="0.3">
      <c r="A8" s="79"/>
      <c r="B8" s="80"/>
      <c r="C8" s="50" t="s">
        <v>29</v>
      </c>
      <c r="D8" s="46"/>
      <c r="E8" s="16"/>
      <c r="F8" s="59"/>
      <c r="G8" s="55" t="e">
        <f t="shared" si="0"/>
        <v>#DIV/0!</v>
      </c>
      <c r="H8" s="16"/>
    </row>
    <row r="9" spans="1:8" ht="20.100000000000001" customHeight="1" x14ac:dyDescent="0.3">
      <c r="A9" s="79"/>
      <c r="B9" s="80"/>
      <c r="C9" s="62" t="s">
        <v>9</v>
      </c>
      <c r="D9" s="63">
        <f>SUM(D6:D8)</f>
        <v>0</v>
      </c>
      <c r="E9" s="64">
        <f>SUM(E6:E8)</f>
        <v>0</v>
      </c>
      <c r="F9" s="65">
        <f>SUM(D9:E9)</f>
        <v>0</v>
      </c>
      <c r="G9" s="55" t="e">
        <f t="shared" si="0"/>
        <v>#DIV/0!</v>
      </c>
      <c r="H9" s="16"/>
    </row>
    <row r="10" spans="1:8" ht="20.100000000000001" customHeight="1" x14ac:dyDescent="0.3">
      <c r="A10" s="79"/>
      <c r="B10" s="80" t="s">
        <v>10</v>
      </c>
      <c r="C10" s="50" t="s">
        <v>11</v>
      </c>
      <c r="D10" s="51">
        <f>'비목별 산출내역서(상세)'!E25</f>
        <v>0</v>
      </c>
      <c r="E10" s="52">
        <f>'비목별 산출내역서(상세)'!F25</f>
        <v>0</v>
      </c>
      <c r="F10" s="59">
        <f>SUM(D10:E10)</f>
        <v>0</v>
      </c>
      <c r="G10" s="55" t="e">
        <f t="shared" si="0"/>
        <v>#DIV/0!</v>
      </c>
      <c r="H10" s="16"/>
    </row>
    <row r="11" spans="1:8" ht="20.100000000000001" customHeight="1" x14ac:dyDescent="0.3">
      <c r="A11" s="79"/>
      <c r="B11" s="80"/>
      <c r="C11" s="50" t="s">
        <v>12</v>
      </c>
      <c r="D11" s="46"/>
      <c r="E11" s="16"/>
      <c r="F11" s="59"/>
      <c r="G11" s="55" t="e">
        <f t="shared" si="0"/>
        <v>#DIV/0!</v>
      </c>
      <c r="H11" s="16"/>
    </row>
    <row r="12" spans="1:8" ht="20.100000000000001" customHeight="1" x14ac:dyDescent="0.3">
      <c r="A12" s="79"/>
      <c r="B12" s="80"/>
      <c r="C12" s="62" t="s">
        <v>9</v>
      </c>
      <c r="D12" s="63">
        <f>SUM(D10:D11)</f>
        <v>0</v>
      </c>
      <c r="E12" s="64">
        <f>SUM(E10:E11)</f>
        <v>0</v>
      </c>
      <c r="F12" s="65">
        <f>SUM(D12:E12)</f>
        <v>0</v>
      </c>
      <c r="G12" s="55" t="e">
        <f t="shared" si="0"/>
        <v>#DIV/0!</v>
      </c>
      <c r="H12" s="16"/>
    </row>
    <row r="13" spans="1:8" ht="20.100000000000001" customHeight="1" x14ac:dyDescent="0.3">
      <c r="A13" s="79"/>
      <c r="B13" s="98" t="s">
        <v>92</v>
      </c>
      <c r="C13" s="50" t="s">
        <v>13</v>
      </c>
      <c r="D13" s="46"/>
      <c r="E13" s="16"/>
      <c r="F13" s="61"/>
      <c r="G13" s="55" t="e">
        <f t="shared" si="0"/>
        <v>#DIV/0!</v>
      </c>
      <c r="H13" s="16"/>
    </row>
    <row r="14" spans="1:8" ht="20.100000000000001" customHeight="1" x14ac:dyDescent="0.3">
      <c r="A14" s="79"/>
      <c r="B14" s="98"/>
      <c r="C14" s="50" t="s">
        <v>14</v>
      </c>
      <c r="D14" s="46"/>
      <c r="E14" s="16"/>
      <c r="F14" s="61"/>
      <c r="G14" s="55" t="e">
        <f t="shared" si="0"/>
        <v>#DIV/0!</v>
      </c>
      <c r="H14" s="16"/>
    </row>
    <row r="15" spans="1:8" ht="20.100000000000001" customHeight="1" x14ac:dyDescent="0.3">
      <c r="A15" s="79"/>
      <c r="B15" s="98"/>
      <c r="C15" s="50" t="s">
        <v>15</v>
      </c>
      <c r="D15" s="51">
        <f>'비목별 산출내역서(상세)'!E31</f>
        <v>0</v>
      </c>
      <c r="E15" s="52">
        <f>'비목별 산출내역서(상세)'!F31</f>
        <v>0</v>
      </c>
      <c r="F15" s="61">
        <f>SUM(D15:E15)</f>
        <v>0</v>
      </c>
      <c r="G15" s="55" t="e">
        <f t="shared" si="0"/>
        <v>#DIV/0!</v>
      </c>
      <c r="H15" s="16"/>
    </row>
    <row r="16" spans="1:8" ht="20.100000000000001" customHeight="1" x14ac:dyDescent="0.3">
      <c r="A16" s="79"/>
      <c r="B16" s="98"/>
      <c r="C16" s="50" t="s">
        <v>16</v>
      </c>
      <c r="D16" s="46"/>
      <c r="E16" s="16"/>
      <c r="F16" s="61"/>
      <c r="G16" s="55" t="e">
        <f t="shared" si="0"/>
        <v>#DIV/0!</v>
      </c>
      <c r="H16" s="16"/>
    </row>
    <row r="17" spans="1:10" ht="20.100000000000001" customHeight="1" x14ac:dyDescent="0.3">
      <c r="A17" s="79"/>
      <c r="B17" s="98"/>
      <c r="C17" s="50" t="s">
        <v>17</v>
      </c>
      <c r="D17" s="46"/>
      <c r="E17" s="16"/>
      <c r="F17" s="61"/>
      <c r="G17" s="55" t="e">
        <f t="shared" si="0"/>
        <v>#DIV/0!</v>
      </c>
      <c r="H17" s="16"/>
    </row>
    <row r="18" spans="1:10" ht="20.100000000000001" customHeight="1" x14ac:dyDescent="0.3">
      <c r="A18" s="79"/>
      <c r="B18" s="98"/>
      <c r="C18" s="50" t="s">
        <v>18</v>
      </c>
      <c r="D18" s="46"/>
      <c r="E18" s="16"/>
      <c r="F18" s="61"/>
      <c r="G18" s="55" t="e">
        <f t="shared" si="0"/>
        <v>#DIV/0!</v>
      </c>
      <c r="H18" s="16"/>
    </row>
    <row r="19" spans="1:10" ht="20.100000000000001" customHeight="1" x14ac:dyDescent="0.3">
      <c r="A19" s="79"/>
      <c r="B19" s="98"/>
      <c r="C19" s="50" t="s">
        <v>19</v>
      </c>
      <c r="D19" s="46"/>
      <c r="E19" s="16"/>
      <c r="F19" s="61"/>
      <c r="G19" s="55" t="e">
        <f t="shared" si="0"/>
        <v>#DIV/0!</v>
      </c>
      <c r="H19" s="16"/>
    </row>
    <row r="20" spans="1:10" ht="20.100000000000001" customHeight="1" x14ac:dyDescent="0.3">
      <c r="A20" s="79"/>
      <c r="B20" s="98"/>
      <c r="C20" s="50" t="s">
        <v>20</v>
      </c>
      <c r="D20" s="46"/>
      <c r="E20" s="16"/>
      <c r="F20" s="61"/>
      <c r="G20" s="55" t="e">
        <f t="shared" si="0"/>
        <v>#DIV/0!</v>
      </c>
      <c r="H20" s="16"/>
    </row>
    <row r="21" spans="1:10" ht="20.100000000000001" customHeight="1" x14ac:dyDescent="0.3">
      <c r="A21" s="79"/>
      <c r="B21" s="98"/>
      <c r="C21" s="50" t="s">
        <v>21</v>
      </c>
      <c r="D21" s="46"/>
      <c r="E21" s="16"/>
      <c r="F21" s="61"/>
      <c r="G21" s="55" t="e">
        <f t="shared" si="0"/>
        <v>#DIV/0!</v>
      </c>
      <c r="H21" s="16"/>
    </row>
    <row r="22" spans="1:10" ht="20.100000000000001" customHeight="1" x14ac:dyDescent="0.3">
      <c r="A22" s="79"/>
      <c r="B22" s="98"/>
      <c r="C22" s="50" t="s">
        <v>22</v>
      </c>
      <c r="D22" s="46"/>
      <c r="E22" s="16"/>
      <c r="F22" s="61"/>
      <c r="G22" s="55" t="e">
        <f t="shared" si="0"/>
        <v>#DIV/0!</v>
      </c>
      <c r="H22" s="16"/>
    </row>
    <row r="23" spans="1:10" ht="20.100000000000001" customHeight="1" x14ac:dyDescent="0.3">
      <c r="A23" s="79"/>
      <c r="B23" s="98"/>
      <c r="C23" s="50" t="s">
        <v>23</v>
      </c>
      <c r="D23" s="46"/>
      <c r="E23" s="16"/>
      <c r="F23" s="61"/>
      <c r="G23" s="55" t="e">
        <f t="shared" si="0"/>
        <v>#DIV/0!</v>
      </c>
      <c r="H23" s="16"/>
    </row>
    <row r="24" spans="1:10" ht="20.100000000000001" customHeight="1" x14ac:dyDescent="0.3">
      <c r="A24" s="79"/>
      <c r="B24" s="98"/>
      <c r="C24" s="50" t="s">
        <v>24</v>
      </c>
      <c r="D24" s="46"/>
      <c r="E24" s="16"/>
      <c r="F24" s="61"/>
      <c r="G24" s="55" t="e">
        <f t="shared" si="0"/>
        <v>#DIV/0!</v>
      </c>
      <c r="H24" s="16"/>
    </row>
    <row r="25" spans="1:10" ht="20.100000000000001" customHeight="1" x14ac:dyDescent="0.3">
      <c r="A25" s="79"/>
      <c r="B25" s="98"/>
      <c r="C25" s="50" t="s">
        <v>25</v>
      </c>
      <c r="D25" s="46"/>
      <c r="E25" s="16"/>
      <c r="F25" s="61"/>
      <c r="G25" s="55" t="e">
        <f t="shared" si="0"/>
        <v>#DIV/0!</v>
      </c>
      <c r="H25" s="16"/>
    </row>
    <row r="26" spans="1:10" ht="20.100000000000001" customHeight="1" x14ac:dyDescent="0.3">
      <c r="A26" s="79"/>
      <c r="B26" s="98"/>
      <c r="C26" s="50" t="s">
        <v>26</v>
      </c>
      <c r="D26" s="46"/>
      <c r="E26" s="16"/>
      <c r="F26" s="61"/>
      <c r="G26" s="55" t="e">
        <f t="shared" si="0"/>
        <v>#DIV/0!</v>
      </c>
      <c r="H26" s="16"/>
    </row>
    <row r="27" spans="1:10" ht="20.100000000000001" customHeight="1" x14ac:dyDescent="0.3">
      <c r="A27" s="79"/>
      <c r="B27" s="98"/>
      <c r="C27" s="50" t="s">
        <v>27</v>
      </c>
      <c r="D27" s="46"/>
      <c r="E27" s="16"/>
      <c r="F27" s="61"/>
      <c r="G27" s="55" t="e">
        <f t="shared" si="0"/>
        <v>#DIV/0!</v>
      </c>
      <c r="H27" s="16"/>
    </row>
    <row r="28" spans="1:10" ht="20.100000000000001" customHeight="1" x14ac:dyDescent="0.3">
      <c r="A28" s="79"/>
      <c r="B28" s="99"/>
      <c r="C28" s="62" t="s">
        <v>47</v>
      </c>
      <c r="D28" s="63">
        <f>SUM(D13:D27)</f>
        <v>0</v>
      </c>
      <c r="E28" s="64">
        <f>SUM(E13:E27)</f>
        <v>0</v>
      </c>
      <c r="F28" s="65">
        <f t="shared" ref="F28:F33" si="1">SUM(D28:E28)</f>
        <v>0</v>
      </c>
      <c r="G28" s="55" t="e">
        <f t="shared" si="0"/>
        <v>#DIV/0!</v>
      </c>
      <c r="H28" s="16"/>
    </row>
    <row r="29" spans="1:10" ht="20.100000000000001" customHeight="1" x14ac:dyDescent="0.3">
      <c r="A29" s="79" t="s">
        <v>99</v>
      </c>
      <c r="B29" s="80"/>
      <c r="C29" s="81"/>
      <c r="D29" s="51">
        <f>(D9+D12+D28)*6.5%</f>
        <v>0</v>
      </c>
      <c r="E29" s="52">
        <f>(E9+E12+E28)*6.5%</f>
        <v>0</v>
      </c>
      <c r="F29" s="59">
        <f t="shared" si="1"/>
        <v>0</v>
      </c>
      <c r="G29" s="55" t="e">
        <f t="shared" si="0"/>
        <v>#DIV/0!</v>
      </c>
      <c r="H29" s="16"/>
    </row>
    <row r="30" spans="1:10" ht="20.100000000000001" customHeight="1" x14ac:dyDescent="0.3">
      <c r="A30" s="79" t="s">
        <v>100</v>
      </c>
      <c r="B30" s="80"/>
      <c r="C30" s="81"/>
      <c r="D30" s="51">
        <f>(D12+D28+D29)*10%</f>
        <v>0</v>
      </c>
      <c r="E30" s="52">
        <f>(E12+E28+E29)*10%</f>
        <v>0</v>
      </c>
      <c r="F30" s="59">
        <f t="shared" si="1"/>
        <v>0</v>
      </c>
      <c r="G30" s="55" t="e">
        <f t="shared" si="0"/>
        <v>#DIV/0!</v>
      </c>
      <c r="H30" s="16"/>
    </row>
    <row r="31" spans="1:10" ht="20.100000000000001" customHeight="1" thickBot="1" x14ac:dyDescent="0.35">
      <c r="A31" s="82" t="s">
        <v>28</v>
      </c>
      <c r="B31" s="83"/>
      <c r="C31" s="84"/>
      <c r="D31" s="70">
        <f>D9+D12+D28+D29+D30</f>
        <v>0</v>
      </c>
      <c r="E31" s="71">
        <f>E9+E12+E28+E29+E30</f>
        <v>0</v>
      </c>
      <c r="F31" s="72">
        <f t="shared" si="1"/>
        <v>0</v>
      </c>
      <c r="G31" s="56" t="e">
        <f t="shared" si="0"/>
        <v>#DIV/0!</v>
      </c>
      <c r="H31" s="15"/>
    </row>
    <row r="32" spans="1:10" ht="20.100000000000001" customHeight="1" thickBot="1" x14ac:dyDescent="0.35">
      <c r="A32" s="85" t="s">
        <v>45</v>
      </c>
      <c r="B32" s="86"/>
      <c r="C32" s="87"/>
      <c r="D32" s="53">
        <f>D31*10%</f>
        <v>0</v>
      </c>
      <c r="E32" s="54">
        <f>E31*10%</f>
        <v>0</v>
      </c>
      <c r="F32" s="60">
        <f t="shared" si="1"/>
        <v>0</v>
      </c>
      <c r="G32" s="57" t="e">
        <f t="shared" si="0"/>
        <v>#DIV/0!</v>
      </c>
      <c r="H32" s="49"/>
      <c r="J32" s="47"/>
    </row>
    <row r="33" spans="1:14" ht="20.100000000000001" customHeight="1" thickBot="1" x14ac:dyDescent="0.35">
      <c r="A33" s="82" t="s">
        <v>46</v>
      </c>
      <c r="B33" s="83"/>
      <c r="C33" s="84"/>
      <c r="D33" s="73">
        <f>ROUNDDOWN(D31+D32,-6)</f>
        <v>0</v>
      </c>
      <c r="E33" s="74">
        <f>ROUNDDOWN(E31+E32,-6)</f>
        <v>0</v>
      </c>
      <c r="F33" s="75">
        <f t="shared" si="1"/>
        <v>0</v>
      </c>
      <c r="G33" s="58" t="e">
        <f t="shared" si="0"/>
        <v>#DIV/0!</v>
      </c>
      <c r="H33" s="48" t="s">
        <v>106</v>
      </c>
      <c r="J33" s="47"/>
    </row>
    <row r="34" spans="1:14" ht="17.25" x14ac:dyDescent="0.3">
      <c r="A34" s="14"/>
      <c r="B34" s="14"/>
      <c r="C34" s="14"/>
      <c r="D34" s="14"/>
      <c r="E34" s="14"/>
      <c r="G34" s="14"/>
      <c r="H34" s="14"/>
    </row>
    <row r="35" spans="1:14" x14ac:dyDescent="0.3">
      <c r="B35"/>
      <c r="D35" s="66"/>
      <c r="E35" s="66"/>
      <c r="F35" s="66"/>
      <c r="H35"/>
    </row>
    <row r="36" spans="1:14" x14ac:dyDescent="0.3">
      <c r="B36"/>
      <c r="D36" s="76"/>
      <c r="E36" s="76"/>
      <c r="F36" s="66"/>
      <c r="H36"/>
    </row>
    <row r="37" spans="1:14" x14ac:dyDescent="0.3">
      <c r="A37" t="s">
        <v>0</v>
      </c>
      <c r="B37"/>
      <c r="D37" s="66"/>
      <c r="E37" s="66"/>
      <c r="F37" s="66"/>
      <c r="H37"/>
    </row>
    <row r="38" spans="1:14" x14ac:dyDescent="0.3">
      <c r="B38"/>
      <c r="H38"/>
    </row>
    <row r="39" spans="1:14" x14ac:dyDescent="0.3">
      <c r="A39" t="s">
        <v>30</v>
      </c>
      <c r="B39"/>
      <c r="H39"/>
    </row>
    <row r="40" spans="1:14" ht="33" x14ac:dyDescent="0.3">
      <c r="A40" s="9" t="s">
        <v>31</v>
      </c>
      <c r="B40" s="9" t="s">
        <v>32</v>
      </c>
      <c r="H40"/>
    </row>
    <row r="41" spans="1:14" x14ac:dyDescent="0.3">
      <c r="A41" s="9" t="s">
        <v>33</v>
      </c>
      <c r="B41" s="9"/>
      <c r="F41" s="2"/>
      <c r="H41"/>
    </row>
    <row r="42" spans="1:14" x14ac:dyDescent="0.3">
      <c r="A42" s="9" t="s">
        <v>34</v>
      </c>
      <c r="B42" s="9">
        <v>14</v>
      </c>
      <c r="H42"/>
    </row>
    <row r="43" spans="1:14" x14ac:dyDescent="0.3">
      <c r="A43" s="9" t="s">
        <v>35</v>
      </c>
      <c r="B43" s="10">
        <v>8</v>
      </c>
      <c r="H43" s="3"/>
    </row>
    <row r="44" spans="1:14" x14ac:dyDescent="0.3">
      <c r="A44" s="9" t="s">
        <v>36</v>
      </c>
      <c r="B44" s="10">
        <v>9</v>
      </c>
    </row>
    <row r="45" spans="1:14" ht="33" x14ac:dyDescent="0.3">
      <c r="A45" s="9" t="s">
        <v>37</v>
      </c>
      <c r="B45" s="10">
        <v>14</v>
      </c>
    </row>
    <row r="46" spans="1:14" ht="33" x14ac:dyDescent="0.3">
      <c r="A46" s="9" t="s">
        <v>38</v>
      </c>
      <c r="B46" s="10">
        <v>8</v>
      </c>
      <c r="N46" s="2"/>
    </row>
    <row r="47" spans="1:14" x14ac:dyDescent="0.3">
      <c r="A47" s="9" t="s">
        <v>39</v>
      </c>
      <c r="B47" s="10">
        <v>12</v>
      </c>
      <c r="I47" s="1"/>
      <c r="J47" s="6"/>
    </row>
    <row r="48" spans="1:14" x14ac:dyDescent="0.3">
      <c r="A48" s="9" t="s">
        <v>40</v>
      </c>
      <c r="B48" s="10">
        <v>6</v>
      </c>
      <c r="I48" s="8"/>
      <c r="J48" s="7"/>
      <c r="K48" s="5"/>
      <c r="N48" s="2"/>
    </row>
    <row r="49" spans="1:14" ht="33" x14ac:dyDescent="0.3">
      <c r="A49" s="9" t="s">
        <v>41</v>
      </c>
      <c r="B49" s="10">
        <v>7</v>
      </c>
      <c r="I49" s="8"/>
      <c r="J49" s="7"/>
      <c r="K49" s="5"/>
      <c r="N49" s="2"/>
    </row>
    <row r="50" spans="1:14" x14ac:dyDescent="0.3">
      <c r="A50" s="9" t="s">
        <v>42</v>
      </c>
      <c r="B50" s="10">
        <v>11</v>
      </c>
      <c r="I50" s="4"/>
      <c r="K50" s="2"/>
    </row>
    <row r="51" spans="1:14" x14ac:dyDescent="0.3">
      <c r="A51" s="9" t="s">
        <v>43</v>
      </c>
      <c r="B51" s="10">
        <v>8</v>
      </c>
      <c r="K51" s="5"/>
    </row>
    <row r="52" spans="1:14" x14ac:dyDescent="0.3">
      <c r="A52" t="s">
        <v>44</v>
      </c>
    </row>
  </sheetData>
  <mergeCells count="16">
    <mergeCell ref="H4:H5"/>
    <mergeCell ref="A29:C29"/>
    <mergeCell ref="A30:C30"/>
    <mergeCell ref="A33:C33"/>
    <mergeCell ref="A6:A28"/>
    <mergeCell ref="B6:B9"/>
    <mergeCell ref="B10:B12"/>
    <mergeCell ref="A31:C31"/>
    <mergeCell ref="A32:C32"/>
    <mergeCell ref="A4:C4"/>
    <mergeCell ref="A5:C5"/>
    <mergeCell ref="F4:F5"/>
    <mergeCell ref="G4:G5"/>
    <mergeCell ref="B13:B28"/>
    <mergeCell ref="D4:D5"/>
    <mergeCell ref="E4:E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12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79DB0-F061-4E1B-9BEE-76582578508B}">
  <dimension ref="A1:I52"/>
  <sheetViews>
    <sheetView topLeftCell="A16" zoomScaleNormal="100" workbookViewId="0">
      <selection activeCell="H22" sqref="H22"/>
    </sheetView>
  </sheetViews>
  <sheetFormatPr defaultRowHeight="16.5" x14ac:dyDescent="0.3"/>
  <cols>
    <col min="1" max="1" width="26.875" customWidth="1"/>
    <col min="2" max="2" width="6.875" bestFit="1" customWidth="1"/>
    <col min="3" max="3" width="14.875" customWidth="1"/>
    <col min="4" max="4" width="14.125" customWidth="1"/>
    <col min="5" max="5" width="14.375" customWidth="1"/>
    <col min="6" max="7" width="13.625" bestFit="1" customWidth="1"/>
    <col min="9" max="9" width="15.625" bestFit="1" customWidth="1"/>
  </cols>
  <sheetData>
    <row r="1" spans="1:9" ht="17.45" customHeight="1" x14ac:dyDescent="0.3">
      <c r="A1" s="115" t="s">
        <v>52</v>
      </c>
      <c r="B1" s="115"/>
      <c r="C1" s="12"/>
      <c r="D1" s="12"/>
      <c r="E1" s="12"/>
      <c r="F1" s="12"/>
      <c r="G1" s="17"/>
    </row>
    <row r="2" spans="1:9" ht="17.45" customHeight="1" thickBot="1" x14ac:dyDescent="0.35">
      <c r="A2" s="13" t="s">
        <v>86</v>
      </c>
      <c r="B2" s="12"/>
      <c r="C2" s="12"/>
      <c r="D2" s="12"/>
      <c r="E2" s="12"/>
      <c r="F2" s="12"/>
      <c r="G2" s="18" t="s">
        <v>53</v>
      </c>
    </row>
    <row r="3" spans="1:9" ht="17.45" customHeight="1" x14ac:dyDescent="0.3">
      <c r="A3" s="116" t="s">
        <v>66</v>
      </c>
      <c r="B3" s="110" t="s">
        <v>67</v>
      </c>
      <c r="C3" s="110"/>
      <c r="D3" s="110"/>
      <c r="E3" s="111" t="s">
        <v>57</v>
      </c>
      <c r="F3" s="111" t="s">
        <v>58</v>
      </c>
      <c r="G3" s="113" t="s">
        <v>9</v>
      </c>
    </row>
    <row r="4" spans="1:9" ht="17.45" customHeight="1" x14ac:dyDescent="0.3">
      <c r="A4" s="117"/>
      <c r="B4" s="35" t="s">
        <v>68</v>
      </c>
      <c r="C4" s="35" t="s">
        <v>69</v>
      </c>
      <c r="D4" s="35" t="s">
        <v>70</v>
      </c>
      <c r="E4" s="112"/>
      <c r="F4" s="112"/>
      <c r="G4" s="114"/>
    </row>
    <row r="5" spans="1:9" ht="17.45" customHeight="1" x14ac:dyDescent="0.3">
      <c r="A5" s="36" t="s">
        <v>71</v>
      </c>
      <c r="B5" s="37">
        <v>1</v>
      </c>
      <c r="C5" s="37" t="s">
        <v>72</v>
      </c>
      <c r="D5" s="38"/>
      <c r="E5" s="39"/>
      <c r="F5" s="39">
        <f>D5*B5</f>
        <v>0</v>
      </c>
      <c r="G5" s="27">
        <f>SUM(E5:F5)</f>
        <v>0</v>
      </c>
    </row>
    <row r="6" spans="1:9" ht="17.45" customHeight="1" x14ac:dyDescent="0.3">
      <c r="A6" s="36" t="s">
        <v>73</v>
      </c>
      <c r="B6" s="37">
        <v>1</v>
      </c>
      <c r="C6" s="37" t="s">
        <v>72</v>
      </c>
      <c r="D6" s="68"/>
      <c r="E6" s="39"/>
      <c r="F6" s="39">
        <f t="shared" ref="F6:F12" si="0">D6</f>
        <v>0</v>
      </c>
      <c r="G6" s="27">
        <f t="shared" ref="G6:G12" si="1">SUM(E6:F6)</f>
        <v>0</v>
      </c>
      <c r="I6" s="69"/>
    </row>
    <row r="7" spans="1:9" ht="17.45" customHeight="1" x14ac:dyDescent="0.3">
      <c r="A7" s="36" t="s">
        <v>74</v>
      </c>
      <c r="B7" s="37">
        <v>1</v>
      </c>
      <c r="C7" s="37" t="s">
        <v>72</v>
      </c>
      <c r="D7" s="38"/>
      <c r="E7" s="39"/>
      <c r="F7" s="39">
        <f t="shared" si="0"/>
        <v>0</v>
      </c>
      <c r="G7" s="27">
        <f t="shared" si="1"/>
        <v>0</v>
      </c>
    </row>
    <row r="8" spans="1:9" ht="17.45" customHeight="1" x14ac:dyDescent="0.3">
      <c r="A8" s="36" t="s">
        <v>75</v>
      </c>
      <c r="B8" s="37">
        <v>1</v>
      </c>
      <c r="C8" s="37" t="s">
        <v>72</v>
      </c>
      <c r="D8" s="38"/>
      <c r="E8" s="39"/>
      <c r="F8" s="39">
        <f t="shared" si="0"/>
        <v>0</v>
      </c>
      <c r="G8" s="27">
        <f t="shared" si="1"/>
        <v>0</v>
      </c>
    </row>
    <row r="9" spans="1:9" ht="17.45" customHeight="1" x14ac:dyDescent="0.3">
      <c r="A9" s="36" t="s">
        <v>76</v>
      </c>
      <c r="B9" s="37">
        <v>1</v>
      </c>
      <c r="C9" s="37" t="s">
        <v>72</v>
      </c>
      <c r="D9" s="38"/>
      <c r="E9" s="39"/>
      <c r="F9" s="39">
        <f t="shared" si="0"/>
        <v>0</v>
      </c>
      <c r="G9" s="27">
        <f t="shared" si="1"/>
        <v>0</v>
      </c>
    </row>
    <row r="10" spans="1:9" ht="17.45" customHeight="1" x14ac:dyDescent="0.3">
      <c r="A10" s="36" t="s">
        <v>77</v>
      </c>
      <c r="B10" s="37">
        <v>1</v>
      </c>
      <c r="C10" s="37" t="s">
        <v>72</v>
      </c>
      <c r="D10" s="68"/>
      <c r="E10" s="39">
        <v>8000000</v>
      </c>
      <c r="F10" s="39"/>
      <c r="G10" s="27">
        <f t="shared" si="1"/>
        <v>8000000</v>
      </c>
      <c r="I10" s="69"/>
    </row>
    <row r="11" spans="1:9" ht="17.45" customHeight="1" x14ac:dyDescent="0.3">
      <c r="A11" s="36" t="s">
        <v>78</v>
      </c>
      <c r="B11" s="37">
        <v>1</v>
      </c>
      <c r="C11" s="37" t="s">
        <v>72</v>
      </c>
      <c r="D11" s="38"/>
      <c r="E11" s="39"/>
      <c r="F11" s="39">
        <f>D11</f>
        <v>0</v>
      </c>
      <c r="G11" s="27">
        <f t="shared" si="1"/>
        <v>0</v>
      </c>
    </row>
    <row r="12" spans="1:9" ht="17.45" customHeight="1" x14ac:dyDescent="0.3">
      <c r="A12" s="36" t="s">
        <v>79</v>
      </c>
      <c r="B12" s="37">
        <v>1</v>
      </c>
      <c r="C12" s="37" t="s">
        <v>72</v>
      </c>
      <c r="D12" s="38"/>
      <c r="E12" s="39"/>
      <c r="F12" s="39">
        <f t="shared" si="0"/>
        <v>0</v>
      </c>
      <c r="G12" s="27">
        <f t="shared" si="1"/>
        <v>0</v>
      </c>
      <c r="I12" s="69"/>
    </row>
    <row r="13" spans="1:9" ht="17.45" customHeight="1" thickBot="1" x14ac:dyDescent="0.35">
      <c r="A13" s="107" t="s">
        <v>9</v>
      </c>
      <c r="B13" s="108"/>
      <c r="C13" s="108"/>
      <c r="D13" s="109"/>
      <c r="E13" s="40">
        <f>SUM(E5:E12)-8000000</f>
        <v>0</v>
      </c>
      <c r="F13" s="40">
        <f>SUM(F5:F12)</f>
        <v>0</v>
      </c>
      <c r="G13" s="29">
        <f>SUM(E13:F13)</f>
        <v>0</v>
      </c>
    </row>
    <row r="14" spans="1:9" ht="17.45" customHeight="1" x14ac:dyDescent="0.3">
      <c r="A14" s="13"/>
      <c r="B14" s="12"/>
      <c r="C14" s="12"/>
      <c r="D14" s="12"/>
      <c r="E14" s="12"/>
      <c r="F14" s="12"/>
      <c r="G14" s="18"/>
    </row>
    <row r="15" spans="1:9" ht="17.45" customHeight="1" thickBot="1" x14ac:dyDescent="0.35">
      <c r="A15" s="13" t="s">
        <v>87</v>
      </c>
      <c r="B15" s="12"/>
      <c r="C15" s="12"/>
      <c r="D15" s="12"/>
      <c r="E15" s="12"/>
      <c r="F15" s="12"/>
      <c r="G15" s="18"/>
    </row>
    <row r="16" spans="1:9" ht="30" x14ac:dyDescent="0.3">
      <c r="A16" s="19" t="s">
        <v>2</v>
      </c>
      <c r="B16" s="20" t="s">
        <v>54</v>
      </c>
      <c r="C16" s="20" t="s">
        <v>55</v>
      </c>
      <c r="D16" s="20" t="s">
        <v>56</v>
      </c>
      <c r="E16" s="21" t="s">
        <v>57</v>
      </c>
      <c r="F16" s="21" t="s">
        <v>58</v>
      </c>
      <c r="G16" s="22" t="s">
        <v>9</v>
      </c>
    </row>
    <row r="17" spans="1:7" ht="17.45" customHeight="1" x14ac:dyDescent="0.3">
      <c r="A17" s="23" t="s">
        <v>59</v>
      </c>
      <c r="B17" s="24">
        <v>3</v>
      </c>
      <c r="C17" s="25"/>
      <c r="D17" s="24">
        <v>440</v>
      </c>
      <c r="E17" s="26">
        <f>D17*C17*B17</f>
        <v>0</v>
      </c>
      <c r="F17" s="26" t="s">
        <v>60</v>
      </c>
      <c r="G17" s="27">
        <f>SUM(E17:F17)</f>
        <v>0</v>
      </c>
    </row>
    <row r="18" spans="1:7" ht="17.45" customHeight="1" x14ac:dyDescent="0.3">
      <c r="A18" s="67" t="s">
        <v>105</v>
      </c>
      <c r="B18" s="24">
        <v>3</v>
      </c>
      <c r="C18" s="25"/>
      <c r="D18" s="24">
        <v>480</v>
      </c>
      <c r="E18" s="26">
        <f>440*C18*B18</f>
        <v>0</v>
      </c>
      <c r="F18" s="26">
        <f>40*B18*C18</f>
        <v>0</v>
      </c>
      <c r="G18" s="27">
        <f t="shared" ref="G18:G24" si="2">SUM(E18:F18)</f>
        <v>0</v>
      </c>
    </row>
    <row r="19" spans="1:7" ht="17.45" customHeight="1" x14ac:dyDescent="0.3">
      <c r="A19" s="23" t="s">
        <v>61</v>
      </c>
      <c r="B19" s="24">
        <v>3</v>
      </c>
      <c r="C19" s="25"/>
      <c r="D19" s="24">
        <v>120</v>
      </c>
      <c r="E19" s="26"/>
      <c r="F19" s="26">
        <f>D19*C19*B19</f>
        <v>0</v>
      </c>
      <c r="G19" s="27">
        <f t="shared" si="2"/>
        <v>0</v>
      </c>
    </row>
    <row r="20" spans="1:7" ht="17.45" customHeight="1" x14ac:dyDescent="0.3">
      <c r="A20" s="23" t="s">
        <v>62</v>
      </c>
      <c r="B20" s="24">
        <v>3</v>
      </c>
      <c r="C20" s="25"/>
      <c r="D20" s="24">
        <v>120</v>
      </c>
      <c r="E20" s="26"/>
      <c r="F20" s="26">
        <f t="shared" ref="F20:F24" si="3">D20*C20*B20</f>
        <v>0</v>
      </c>
      <c r="G20" s="27">
        <f t="shared" si="2"/>
        <v>0</v>
      </c>
    </row>
    <row r="21" spans="1:7" ht="17.45" customHeight="1" x14ac:dyDescent="0.3">
      <c r="A21" s="23" t="s">
        <v>63</v>
      </c>
      <c r="B21" s="24">
        <v>3</v>
      </c>
      <c r="C21" s="25"/>
      <c r="D21" s="24">
        <v>80</v>
      </c>
      <c r="E21" s="26"/>
      <c r="F21" s="26">
        <f t="shared" si="3"/>
        <v>0</v>
      </c>
      <c r="G21" s="27">
        <f t="shared" si="2"/>
        <v>0</v>
      </c>
    </row>
    <row r="22" spans="1:7" ht="17.45" customHeight="1" x14ac:dyDescent="0.3">
      <c r="A22" s="23" t="s">
        <v>64</v>
      </c>
      <c r="B22" s="24">
        <v>3</v>
      </c>
      <c r="C22" s="25"/>
      <c r="D22" s="24">
        <v>120</v>
      </c>
      <c r="E22" s="26"/>
      <c r="F22" s="26">
        <f t="shared" si="3"/>
        <v>0</v>
      </c>
      <c r="G22" s="27">
        <f t="shared" si="2"/>
        <v>0</v>
      </c>
    </row>
    <row r="23" spans="1:7" ht="17.45" customHeight="1" x14ac:dyDescent="0.3">
      <c r="A23" s="23" t="s">
        <v>65</v>
      </c>
      <c r="B23" s="24">
        <v>3</v>
      </c>
      <c r="C23" s="25"/>
      <c r="D23" s="24">
        <v>40</v>
      </c>
      <c r="E23" s="26"/>
      <c r="F23" s="26">
        <f t="shared" si="3"/>
        <v>0</v>
      </c>
      <c r="G23" s="27">
        <f t="shared" si="2"/>
        <v>0</v>
      </c>
    </row>
    <row r="24" spans="1:7" ht="17.45" customHeight="1" x14ac:dyDescent="0.3">
      <c r="A24" s="23" t="s">
        <v>102</v>
      </c>
      <c r="B24" s="24">
        <v>5</v>
      </c>
      <c r="C24" s="25"/>
      <c r="D24" s="24">
        <v>160</v>
      </c>
      <c r="E24" s="26"/>
      <c r="F24" s="26">
        <f t="shared" si="3"/>
        <v>0</v>
      </c>
      <c r="G24" s="27">
        <f t="shared" si="2"/>
        <v>0</v>
      </c>
    </row>
    <row r="25" spans="1:7" ht="17.45" customHeight="1" thickBot="1" x14ac:dyDescent="0.35">
      <c r="A25" s="105" t="s">
        <v>9</v>
      </c>
      <c r="B25" s="106"/>
      <c r="C25" s="106"/>
      <c r="D25" s="106"/>
      <c r="E25" s="28">
        <f>SUM(E17:E24)</f>
        <v>0</v>
      </c>
      <c r="F25" s="28">
        <f>SUM(F17:F24)</f>
        <v>0</v>
      </c>
      <c r="G25" s="29">
        <f>SUM(G17:G24)</f>
        <v>0</v>
      </c>
    </row>
    <row r="26" spans="1:7" ht="17.45" customHeight="1" x14ac:dyDescent="0.3">
      <c r="A26" s="30"/>
      <c r="B26" s="30"/>
      <c r="C26" s="30"/>
      <c r="D26" s="30"/>
      <c r="E26" s="30"/>
      <c r="F26" s="30"/>
      <c r="G26" s="31"/>
    </row>
    <row r="27" spans="1:7" ht="17.45" customHeight="1" x14ac:dyDescent="0.3">
      <c r="A27" s="13" t="s">
        <v>88</v>
      </c>
      <c r="B27" s="12"/>
      <c r="C27" s="12"/>
      <c r="D27" s="12"/>
      <c r="E27" s="12"/>
      <c r="F27" s="12"/>
      <c r="G27" s="17"/>
    </row>
    <row r="28" spans="1:7" ht="17.45" customHeight="1" thickBot="1" x14ac:dyDescent="0.35">
      <c r="A28" s="13" t="s">
        <v>93</v>
      </c>
      <c r="B28" s="12"/>
      <c r="C28" s="12"/>
      <c r="D28" s="12"/>
      <c r="E28" s="12"/>
      <c r="F28" s="12"/>
      <c r="G28" s="32" t="s">
        <v>53</v>
      </c>
    </row>
    <row r="29" spans="1:7" ht="17.45" customHeight="1" x14ac:dyDescent="0.3">
      <c r="A29" s="19" t="s">
        <v>96</v>
      </c>
      <c r="B29" s="110" t="s">
        <v>67</v>
      </c>
      <c r="C29" s="110"/>
      <c r="D29" s="110"/>
      <c r="E29" s="21" t="s">
        <v>57</v>
      </c>
      <c r="F29" s="21" t="s">
        <v>58</v>
      </c>
      <c r="G29" s="22" t="s">
        <v>9</v>
      </c>
    </row>
    <row r="30" spans="1:7" ht="17.45" customHeight="1" x14ac:dyDescent="0.3">
      <c r="A30" s="23" t="s">
        <v>95</v>
      </c>
      <c r="B30" s="104" t="s">
        <v>60</v>
      </c>
      <c r="C30" s="104"/>
      <c r="D30" s="104"/>
      <c r="E30" s="26" t="s">
        <v>60</v>
      </c>
      <c r="F30" s="26">
        <v>1000000</v>
      </c>
      <c r="G30" s="27">
        <f>SUM(E30:F30)</f>
        <v>1000000</v>
      </c>
    </row>
    <row r="31" spans="1:7" ht="17.45" customHeight="1" thickBot="1" x14ac:dyDescent="0.35">
      <c r="A31" s="105" t="s">
        <v>9</v>
      </c>
      <c r="B31" s="106"/>
      <c r="C31" s="106"/>
      <c r="D31" s="106"/>
      <c r="E31" s="28">
        <f>SUM(E30)</f>
        <v>0</v>
      </c>
      <c r="F31" s="28">
        <f>SUM(F30)-1000000</f>
        <v>0</v>
      </c>
      <c r="G31" s="29">
        <f>SUM(E31:F31)</f>
        <v>0</v>
      </c>
    </row>
    <row r="32" spans="1:7" ht="17.45" customHeight="1" x14ac:dyDescent="0.3">
      <c r="A32" s="30"/>
      <c r="B32" s="30"/>
      <c r="C32" s="30"/>
      <c r="D32" s="30"/>
      <c r="E32" s="30"/>
      <c r="F32" s="30"/>
      <c r="G32" s="33"/>
    </row>
    <row r="33" spans="1:7" ht="17.45" customHeight="1" thickBot="1" x14ac:dyDescent="0.35">
      <c r="A33" s="13" t="s">
        <v>94</v>
      </c>
      <c r="B33" s="12"/>
      <c r="C33" s="12"/>
      <c r="D33" s="12"/>
      <c r="E33" s="12"/>
      <c r="F33" s="12"/>
      <c r="G33" s="32" t="s">
        <v>53</v>
      </c>
    </row>
    <row r="34" spans="1:7" ht="17.45" customHeight="1" x14ac:dyDescent="0.3">
      <c r="A34" s="19" t="s">
        <v>96</v>
      </c>
      <c r="B34" s="110" t="s">
        <v>67</v>
      </c>
      <c r="C34" s="110"/>
      <c r="D34" s="110"/>
      <c r="E34" s="21" t="s">
        <v>57</v>
      </c>
      <c r="F34" s="21" t="s">
        <v>58</v>
      </c>
      <c r="G34" s="22" t="s">
        <v>9</v>
      </c>
    </row>
    <row r="35" spans="1:7" ht="17.45" customHeight="1" x14ac:dyDescent="0.3">
      <c r="A35" s="23" t="s">
        <v>60</v>
      </c>
      <c r="B35" s="104" t="s">
        <v>60</v>
      </c>
      <c r="C35" s="104"/>
      <c r="D35" s="104"/>
      <c r="E35" s="26" t="s">
        <v>60</v>
      </c>
      <c r="F35" s="26" t="s">
        <v>60</v>
      </c>
      <c r="G35" s="27">
        <f>SUM(E35:F35)</f>
        <v>0</v>
      </c>
    </row>
    <row r="36" spans="1:7" ht="17.45" customHeight="1" thickBot="1" x14ac:dyDescent="0.35">
      <c r="A36" s="105" t="s">
        <v>9</v>
      </c>
      <c r="B36" s="106"/>
      <c r="C36" s="106"/>
      <c r="D36" s="106"/>
      <c r="E36" s="28">
        <f>SUM(E35)</f>
        <v>0</v>
      </c>
      <c r="F36" s="28">
        <f>SUM(F35)</f>
        <v>0</v>
      </c>
      <c r="G36" s="29">
        <f>SUM(E36:F36)</f>
        <v>0</v>
      </c>
    </row>
    <row r="37" spans="1:7" ht="17.45" customHeight="1" x14ac:dyDescent="0.3">
      <c r="A37" s="34"/>
      <c r="B37" s="34"/>
      <c r="C37" s="34"/>
      <c r="D37" s="34"/>
      <c r="E37" s="34"/>
      <c r="F37" s="34"/>
      <c r="G37" s="33"/>
    </row>
    <row r="38" spans="1:7" ht="17.45" customHeight="1" thickBot="1" x14ac:dyDescent="0.35">
      <c r="A38" s="13" t="s">
        <v>89</v>
      </c>
      <c r="B38" s="12"/>
      <c r="C38" s="12"/>
      <c r="D38" s="12"/>
      <c r="E38" s="12"/>
      <c r="F38" s="12"/>
      <c r="G38" s="32" t="s">
        <v>53</v>
      </c>
    </row>
    <row r="39" spans="1:7" ht="17.45" customHeight="1" x14ac:dyDescent="0.3">
      <c r="A39" s="19" t="s">
        <v>80</v>
      </c>
      <c r="B39" s="110" t="s">
        <v>67</v>
      </c>
      <c r="C39" s="110"/>
      <c r="D39" s="110"/>
      <c r="E39" s="21" t="s">
        <v>57</v>
      </c>
      <c r="F39" s="21" t="s">
        <v>58</v>
      </c>
      <c r="G39" s="22" t="s">
        <v>47</v>
      </c>
    </row>
    <row r="40" spans="1:7" ht="17.45" customHeight="1" x14ac:dyDescent="0.3">
      <c r="A40" s="23" t="s">
        <v>81</v>
      </c>
      <c r="B40" s="104" t="s">
        <v>97</v>
      </c>
      <c r="C40" s="104"/>
      <c r="D40" s="104"/>
      <c r="E40" s="41">
        <f>(E25+E31+E36+E13)*6.5%</f>
        <v>0</v>
      </c>
      <c r="F40" s="42">
        <f>(F25+F31+F36+F13)*6.5%</f>
        <v>0</v>
      </c>
      <c r="G40" s="27">
        <f>(G25+G31+G36+G13)*6.5%</f>
        <v>0</v>
      </c>
    </row>
    <row r="41" spans="1:7" ht="17.45" customHeight="1" thickBot="1" x14ac:dyDescent="0.35">
      <c r="A41" s="105" t="s">
        <v>9</v>
      </c>
      <c r="B41" s="106"/>
      <c r="C41" s="106"/>
      <c r="D41" s="106"/>
      <c r="E41" s="28">
        <f>SUM(E40)</f>
        <v>0</v>
      </c>
      <c r="F41" s="28">
        <f>SUM(F40)</f>
        <v>0</v>
      </c>
      <c r="G41" s="29">
        <f>SUM(E41:F41)</f>
        <v>0</v>
      </c>
    </row>
    <row r="42" spans="1:7" ht="17.45" customHeight="1" x14ac:dyDescent="0.3">
      <c r="A42" s="34"/>
      <c r="B42" s="34"/>
      <c r="C42" s="34"/>
      <c r="D42" s="34"/>
      <c r="E42" s="34"/>
      <c r="F42" s="34"/>
      <c r="G42" s="44"/>
    </row>
    <row r="43" spans="1:7" ht="17.45" customHeight="1" thickBot="1" x14ac:dyDescent="0.35">
      <c r="A43" s="13" t="s">
        <v>90</v>
      </c>
      <c r="B43" s="34"/>
      <c r="C43" s="34"/>
      <c r="D43" s="34"/>
      <c r="E43" s="34"/>
      <c r="F43" s="34"/>
      <c r="G43" s="32" t="s">
        <v>53</v>
      </c>
    </row>
    <row r="44" spans="1:7" ht="17.45" customHeight="1" x14ac:dyDescent="0.3">
      <c r="A44" s="19" t="s">
        <v>80</v>
      </c>
      <c r="B44" s="110" t="s">
        <v>67</v>
      </c>
      <c r="C44" s="110"/>
      <c r="D44" s="110"/>
      <c r="E44" s="21" t="s">
        <v>57</v>
      </c>
      <c r="F44" s="21" t="s">
        <v>58</v>
      </c>
      <c r="G44" s="22" t="s">
        <v>47</v>
      </c>
    </row>
    <row r="45" spans="1:7" ht="17.45" customHeight="1" x14ac:dyDescent="0.3">
      <c r="A45" s="23" t="s">
        <v>82</v>
      </c>
      <c r="B45" s="104" t="s">
        <v>101</v>
      </c>
      <c r="C45" s="104"/>
      <c r="D45" s="104"/>
      <c r="E45" s="41">
        <f>(E25+E31+E36+E41)*10%</f>
        <v>0</v>
      </c>
      <c r="F45" s="42">
        <f>(F25+F31+F36+F41)*10%</f>
        <v>0</v>
      </c>
      <c r="G45" s="27">
        <f>(G25+G31+G36+G41)*10%</f>
        <v>0</v>
      </c>
    </row>
    <row r="46" spans="1:7" ht="17.45" customHeight="1" thickBot="1" x14ac:dyDescent="0.35">
      <c r="A46" s="105" t="s">
        <v>9</v>
      </c>
      <c r="B46" s="106"/>
      <c r="C46" s="106"/>
      <c r="D46" s="106"/>
      <c r="E46" s="28">
        <f>SUM(E45)</f>
        <v>0</v>
      </c>
      <c r="F46" s="28">
        <f>SUM(F45)</f>
        <v>0</v>
      </c>
      <c r="G46" s="29">
        <f>SUM(E46:F46)</f>
        <v>0</v>
      </c>
    </row>
    <row r="47" spans="1:7" ht="17.45" customHeight="1" x14ac:dyDescent="0.3">
      <c r="A47" s="34"/>
      <c r="B47" s="34"/>
      <c r="C47" s="34"/>
      <c r="D47" s="34"/>
      <c r="E47" s="34"/>
      <c r="F47" s="34"/>
      <c r="G47" s="33"/>
    </row>
    <row r="48" spans="1:7" ht="17.45" customHeight="1" thickBot="1" x14ac:dyDescent="0.35">
      <c r="A48" s="13" t="s">
        <v>91</v>
      </c>
      <c r="B48" s="12"/>
      <c r="C48" s="12"/>
      <c r="D48" s="12"/>
      <c r="E48" s="12"/>
      <c r="F48" s="12"/>
      <c r="G48" s="32" t="s">
        <v>53</v>
      </c>
    </row>
    <row r="49" spans="1:7" ht="17.45" customHeight="1" x14ac:dyDescent="0.3">
      <c r="A49" s="19" t="s">
        <v>80</v>
      </c>
      <c r="B49" s="110" t="s">
        <v>67</v>
      </c>
      <c r="C49" s="110"/>
      <c r="D49" s="110"/>
      <c r="E49" s="21" t="s">
        <v>57</v>
      </c>
      <c r="F49" s="21" t="s">
        <v>58</v>
      </c>
      <c r="G49" s="22" t="s">
        <v>47</v>
      </c>
    </row>
    <row r="50" spans="1:7" ht="17.45" customHeight="1" x14ac:dyDescent="0.3">
      <c r="A50" s="23" t="s">
        <v>83</v>
      </c>
      <c r="B50" s="104" t="s">
        <v>84</v>
      </c>
      <c r="C50" s="104"/>
      <c r="D50" s="104"/>
      <c r="E50" s="41">
        <f>(E41+E25+E31+E36+E13+E46)*10%</f>
        <v>0</v>
      </c>
      <c r="F50" s="42">
        <f>(F41+F25+F31+F36+F13+F46)*10%</f>
        <v>0</v>
      </c>
      <c r="G50" s="43">
        <f>(G41+G25+G31+G36+G13+G46)*10%</f>
        <v>0</v>
      </c>
    </row>
    <row r="51" spans="1:7" ht="17.45" customHeight="1" thickBot="1" x14ac:dyDescent="0.35">
      <c r="A51" s="105" t="s">
        <v>9</v>
      </c>
      <c r="B51" s="106"/>
      <c r="C51" s="106"/>
      <c r="D51" s="106"/>
      <c r="E51" s="28">
        <f>SUM(E50)</f>
        <v>0</v>
      </c>
      <c r="F51" s="28">
        <f>SUM(F50)</f>
        <v>0</v>
      </c>
      <c r="G51" s="29">
        <f>SUM(E51:F51)</f>
        <v>0</v>
      </c>
    </row>
    <row r="52" spans="1:7" ht="17.45" customHeight="1" x14ac:dyDescent="0.3"/>
  </sheetData>
  <mergeCells count="23">
    <mergeCell ref="A1:B1"/>
    <mergeCell ref="A25:D25"/>
    <mergeCell ref="A31:D31"/>
    <mergeCell ref="B34:D34"/>
    <mergeCell ref="B35:D35"/>
    <mergeCell ref="A3:A4"/>
    <mergeCell ref="B3:D3"/>
    <mergeCell ref="E3:E4"/>
    <mergeCell ref="F3:F4"/>
    <mergeCell ref="G3:G4"/>
    <mergeCell ref="A46:D46"/>
    <mergeCell ref="B49:D49"/>
    <mergeCell ref="B50:D50"/>
    <mergeCell ref="A51:D51"/>
    <mergeCell ref="A13:D13"/>
    <mergeCell ref="B39:D39"/>
    <mergeCell ref="B40:D40"/>
    <mergeCell ref="A41:D41"/>
    <mergeCell ref="B44:D44"/>
    <mergeCell ref="B45:D45"/>
    <mergeCell ref="A36:D36"/>
    <mergeCell ref="B29:D29"/>
    <mergeCell ref="B30:D30"/>
  </mergeCells>
  <phoneticPr fontId="2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a55c7dc3-d019-40fa-a91f-518114ee30cb}" enabled="1" method="Standard" siteId="{a0863201-77ea-4254-a23b-acb1c17a3ad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제조원가계산서</vt:lpstr>
      <vt:lpstr>비목별 산출내역서(상세)</vt:lpstr>
      <vt:lpstr>제조원가계산서!Print_Area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2026-07-06T01:39:56Z</cp:lastPrinted>
  <dcterms:created xsi:type="dcterms:W3CDTF">2021-03-26T01:22:09Z</dcterms:created>
  <dcterms:modified xsi:type="dcterms:W3CDTF">2026-08-26T05:01:52Z</dcterms:modified>
</cp:coreProperties>
</file>