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자료\공사\2023\07. 대동면 행정복지센터 및 온누리센터 건립사업\대동면 행정복지센터 및 온누리센터 증축공사\관급자재\BEMS(빌딩자동제어)\"/>
    </mc:Choice>
  </mc:AlternateContent>
  <bookViews>
    <workbookView xWindow="0" yWindow="0" windowWidth="28800" windowHeight="12015" tabRatio="905"/>
  </bookViews>
  <sheets>
    <sheet name="원가계산서" sheetId="33" r:id="rId1"/>
    <sheet name="내역서" sheetId="32" r:id="rId2"/>
    <sheet name="단가대비표" sheetId="38" r:id="rId3"/>
    <sheet name="공량산출집계" sheetId="39" r:id="rId4"/>
    <sheet name="수량산출집계" sheetId="40" r:id="rId5"/>
    <sheet name="수량산출" sheetId="41" r:id="rId6"/>
  </sheets>
  <externalReferences>
    <externalReference r:id="rId7"/>
  </externalReferences>
  <definedNames>
    <definedName name="___xlfn.BAHTTEXT">#NAME?</definedName>
    <definedName name="__DemandLoad">TRUE</definedName>
    <definedName name="__IntlFixup">TRUE</definedName>
    <definedName name="__xlfn.BAHTTEXT">#NAME?</definedName>
    <definedName name="__xlfn.RTD">#NAME?</definedName>
    <definedName name="_17bv3_" localSheetId="5">BlankMacro1</definedName>
    <definedName name="_17bv3_">BlankMacro1</definedName>
    <definedName name="_bv3" localSheetId="5">BlankMacro1</definedName>
    <definedName name="_bv3">BlankMacro1</definedName>
    <definedName name="_e1" localSheetId="5">{"Book1","부대-(표지판,데리,가드).xls","부대-(낙,차,중분대).xls"}</definedName>
    <definedName name="_e1">{"Book1","부대-(표지판,데리,가드).xls","부대-(낙,차,중분대).xls"}</definedName>
    <definedName name="_j1" localSheetId="5">{"Book1","부대-(표지판,데리,가드).xls","부대-(낙,차,중분대).xls"}</definedName>
    <definedName name="_j1">{"Book1","부대-(표지판,데리,가드).xls","부대-(낙,차,중분대).xls"}</definedName>
    <definedName name="_Order1" localSheetId="0">255</definedName>
    <definedName name="_Order1">0</definedName>
    <definedName name="_Order2" localSheetId="0">255</definedName>
    <definedName name="_Order2">0</definedName>
    <definedName name="_ordr2">0</definedName>
    <definedName name="_ordwre2">0</definedName>
    <definedName name="_q12" localSheetId="5">BLCH</definedName>
    <definedName name="_q12">BLCH</definedName>
    <definedName name="_Regression_Int">1</definedName>
    <definedName name="AA" localSheetId="5">{"Book1","수시.XLS"}</definedName>
    <definedName name="AA">{"Book1","수시.XLS"}</definedName>
    <definedName name="AAAAAAAAAAAAAAA" localSheetId="5">BlankMacro1</definedName>
    <definedName name="AAAAAAAAAAAAAAA">BlankMacro1</definedName>
    <definedName name="ab">1</definedName>
    <definedName name="Access_Button">"KT과금거리_지역좌표_970827_거리계산표_List"</definedName>
    <definedName name="Access_Button1">"업체현황_카드발송_List"</definedName>
    <definedName name="Access_Button2">"업체현황_카드발송_List"</definedName>
    <definedName name="Access_Button3">"카드발송_카드발송_List1"</definedName>
    <definedName name="Access_Button4">"업체현황_카드발송_List"</definedName>
    <definedName name="AccessDatabase">"D:\공무jaje\98년품의-수불\98146.mdb"</definedName>
    <definedName name="anscount">1</definedName>
    <definedName name="APT연면적">18578</definedName>
    <definedName name="ASFE" localSheetId="5">BlankMacro1</definedName>
    <definedName name="ASFE">BlankMacro1</definedName>
    <definedName name="box수량집계" localSheetId="5">{"Book1","토공.xls"}</definedName>
    <definedName name="box수량집계">{"Book1","토공.xls"}</definedName>
    <definedName name="Button_131">"입찰공고현황_공고_목록"</definedName>
    <definedName name="cate">"category"</definedName>
    <definedName name="catv" localSheetId="5">BlankMacro1</definedName>
    <definedName name="catv">BlankMacro1</definedName>
    <definedName name="CCMS" localSheetId="5">BlankMacro1</definedName>
    <definedName name="CCMS">BlankMacro1</definedName>
    <definedName name="CCTV" localSheetId="5">BlankMacro1</definedName>
    <definedName name="CCTV">BlankMacro1</definedName>
    <definedName name="cdd" localSheetId="5">BlankMacro1</definedName>
    <definedName name="cdd">BlankMacro1</definedName>
    <definedName name="CE팀송" localSheetId="5">BlankMacro1</definedName>
    <definedName name="CE팀송">BlankMacro1</definedName>
    <definedName name="CONTROL" localSheetId="5">{"'PROFORMA'!$A$1:$H$120"}</definedName>
    <definedName name="CONTROL">{"'PROFORMA'!$A$1:$H$120"}</definedName>
    <definedName name="dddd1" localSheetId="5">{"Book1","부대-(표지판,데리,가드).xls","부대-(낙,차,중분대).xls"}</definedName>
    <definedName name="dddd1">{"Book1","부대-(표지판,데리,가드).xls","부대-(낙,차,중분대).xls"}</definedName>
    <definedName name="DDDDA" localSheetId="5">BlankMacro1</definedName>
    <definedName name="DDDDA">BlankMacro1</definedName>
    <definedName name="dddddddddddddddddddddddddddddd" localSheetId="5">BlankMacro1</definedName>
    <definedName name="dddddddddddddddddddddddddddddd">BlankMacro1</definedName>
    <definedName name="dddddddww" localSheetId="5">{"Book1","예술의전당.xls"}</definedName>
    <definedName name="dddddddww">{"Book1","예술의전당.xls"}</definedName>
    <definedName name="DDS" localSheetId="5">BlankMacro1</definedName>
    <definedName name="DDS">BlankMacro1</definedName>
    <definedName name="DDW" localSheetId="5">BlankMacro1</definedName>
    <definedName name="DDW">BlankMacro1</definedName>
    <definedName name="de" localSheetId="5">BlankMacro1</definedName>
    <definedName name="de">BlankMacro1</definedName>
    <definedName name="dfsdf" localSheetId="5">BlankMacro1</definedName>
    <definedName name="dfsdf">BlankMacro1</definedName>
    <definedName name="dfsfd" localSheetId="5">BLCH</definedName>
    <definedName name="dfsfd">BLCH</definedName>
    <definedName name="dfsg" localSheetId="5">BlankMacro1</definedName>
    <definedName name="dfsg">BlankMacro1</definedName>
    <definedName name="dfsss" localSheetId="5">BlankMacro1</definedName>
    <definedName name="dfsss">BlankMacro1</definedName>
    <definedName name="dg" localSheetId="5">BlankMacro1</definedName>
    <definedName name="dg">BlankMacro1</definedName>
    <definedName name="dk" localSheetId="5">{"Book1","부대-(표지판,데리,가드).xls","부대-(낙,차,중분대).xls"}</definedName>
    <definedName name="dk">{"Book1","부대-(표지판,데리,가드).xls","부대-(낙,차,중분대).xls"}</definedName>
    <definedName name="DKD" localSheetId="5">BlankMacro1</definedName>
    <definedName name="DKD">BlankMacro1</definedName>
    <definedName name="DKDK" localSheetId="5">{"Book1","호안(별표&amp;부표).xls","box(최근).xls"}</definedName>
    <definedName name="DKDK">{"Book1","호안(별표&amp;부표).xls","box(최근).xls"}</definedName>
    <definedName name="DKE" localSheetId="5">BlankMacro1</definedName>
    <definedName name="DKE">BlankMacro1</definedName>
    <definedName name="dkja" localSheetId="5">{"Book1","수시.XLS"}</definedName>
    <definedName name="dkja">{"Book1","수시.XLS"}</definedName>
    <definedName name="DKJFL" localSheetId="5">BlankMacro1</definedName>
    <definedName name="DKJFL">BlankMacro1</definedName>
    <definedName name="docu" localSheetId="5">{"Book1","부대-(총집계,차선도색)-new.xls"}</definedName>
    <definedName name="docu">{"Book1","부대-(총집계,차선도색)-new.xls"}</definedName>
    <definedName name="Document_array" localSheetId="5">{"Book1","TOTAL.xls"}</definedName>
    <definedName name="Document_array">{"Book1","TOTAL.xls"}</definedName>
    <definedName name="DONG">"List Box 2"</definedName>
    <definedName name="DS" localSheetId="5">BlankMacro1</definedName>
    <definedName name="DS">BlankMacro1</definedName>
    <definedName name="dsaf" localSheetId="5">BlankMacro1</definedName>
    <definedName name="dsaf">BlankMacro1</definedName>
    <definedName name="dsdsaDSddsddA" localSheetId="5">{"'자리배치도'!$AG$1:$CI$28"}</definedName>
    <definedName name="dsdsaDSddsddA">{"'자리배치도'!$AG$1:$CI$28"}</definedName>
    <definedName name="dsf" localSheetId="5">BlankMacro1</definedName>
    <definedName name="dsf">BlankMacro1</definedName>
    <definedName name="DWS" localSheetId="5">BlankMacro1</definedName>
    <definedName name="DWS">BlankMacro1</definedName>
    <definedName name="eaqry" localSheetId="5">BlankMacro1</definedName>
    <definedName name="eaqry">BlankMacro1</definedName>
    <definedName name="EEEE" localSheetId="5">BlankMacro1</definedName>
    <definedName name="EEEE">BlankMacro1</definedName>
    <definedName name="EEEEEEEE" localSheetId="5">BlankMacro1</definedName>
    <definedName name="EEEEEEEE">BlankMacro1</definedName>
    <definedName name="EEEEEEEEEEEE" localSheetId="5">BlankMacro1</definedName>
    <definedName name="EEEEEEEEEEEE">BlankMacro1</definedName>
    <definedName name="EEEEEEEEEEEEE" localSheetId="5">BlankMacro1</definedName>
    <definedName name="EEEEEEEEEEEEE">BlankMacro1</definedName>
    <definedName name="EEEEEEEEEEEEEE" localSheetId="5">BlankMacro1</definedName>
    <definedName name="EEEEEEEEEEEEEE">BlankMacro1</definedName>
    <definedName name="EEEEEEEEEEEEEEEE" localSheetId="5">BlankMacro1</definedName>
    <definedName name="EEEEEEEEEEEEEEEE">BlankMacro1</definedName>
    <definedName name="EEEEEEEEEEEEEEEEE" localSheetId="5">BlankMacro1</definedName>
    <definedName name="EEEEEEEEEEEEEEEEE">BlankMacro1</definedName>
    <definedName name="EEEEEEEEEEEEEEEEEEE" localSheetId="5">BlankMacro1</definedName>
    <definedName name="EEEEEEEEEEEEEEEEEEE">BlankMacro1</definedName>
    <definedName name="EEEEEEEEEEEEEEEEEEEE" localSheetId="5">BlankMacro1</definedName>
    <definedName name="EEEEEEEEEEEEEEEEEEEE">BlankMacro1</definedName>
    <definedName name="EKF" localSheetId="5">BlankMacro1</definedName>
    <definedName name="EKF">BlankMacro1</definedName>
    <definedName name="ert" localSheetId="5">{"'Sheet1'!$A$22:$G$23","'Sheet1'!$A$6","'Sheet1'!$E$10","'Sheet1'!$A$1:$F$23","'Sheet1'!$B$10","'Sheet1'!$A$1:$G$22","'Sheet1'!$A$1:$G$51"}</definedName>
    <definedName name="ert">{"'Sheet1'!$A$22:$G$23","'Sheet1'!$A$6","'Sheet1'!$E$10","'Sheet1'!$A$1:$F$23","'Sheet1'!$B$10","'Sheet1'!$A$1:$G$22","'Sheet1'!$A$1:$G$51"}</definedName>
    <definedName name="es">2000000</definedName>
    <definedName name="ESA" localSheetId="5">BlankMacro1</definedName>
    <definedName name="ESA">BlankMacro1</definedName>
    <definedName name="fdaf" localSheetId="5">{"'자리배치도'!$AG$1:$CI$28"}</definedName>
    <definedName name="fdaf">{"'자리배치도'!$AG$1:$CI$28"}</definedName>
    <definedName name="FDASFDSAF" localSheetId="5">BlankMacro1</definedName>
    <definedName name="FDASFDSAF">BlankMacro1</definedName>
    <definedName name="fdhgdhh" localSheetId="5">BLCH</definedName>
    <definedName name="fdhgdhh">BLCH</definedName>
    <definedName name="fds" localSheetId="5">BlankMacro1</definedName>
    <definedName name="fds">BlankMacro1</definedName>
    <definedName name="fdshfh" localSheetId="5">BlankMacro1</definedName>
    <definedName name="fdshfh">BlankMacro1</definedName>
    <definedName name="fdshgg" localSheetId="5">BlankMacro1</definedName>
    <definedName name="fdshgg">BlankMacro1</definedName>
    <definedName name="ff">0</definedName>
    <definedName name="FFDASFDASFDSA" localSheetId="5">{"'자리배치도'!$AG$1:$CI$28"}</definedName>
    <definedName name="FFDASFDASFDSA">{"'자리배치도'!$AG$1:$CI$28"}</definedName>
    <definedName name="fghghf" localSheetId="5">{"'자리배치도'!$AG$1:$CI$28"}</definedName>
    <definedName name="fghghf">{"'자리배치도'!$AG$1:$CI$28"}</definedName>
    <definedName name="file">"Edit Box 7"</definedName>
    <definedName name="fsgsgwrg" localSheetId="5">{"Book1","예술의전당.xls"}</definedName>
    <definedName name="fsgsgwrg">{"Book1","예술의전당.xls"}</definedName>
    <definedName name="fwrfwrg" localSheetId="5">{"Book1","도곡1실행.xls"}</definedName>
    <definedName name="fwrfwrg">{"Book1","도곡1실행.xls"}</definedName>
    <definedName name="gfhb" localSheetId="5">BlankMacro1</definedName>
    <definedName name="gfhb">BlankMacro1</definedName>
    <definedName name="gfhs" localSheetId="5">BlankMacro1</definedName>
    <definedName name="gfhs">BlankMacro1</definedName>
    <definedName name="gfhssf" localSheetId="5">BlankMacro1</definedName>
    <definedName name="gfhssf">BlankMacro1</definedName>
    <definedName name="gfsh" localSheetId="5">BlankMacro1</definedName>
    <definedName name="gfsh">BlankMacro1</definedName>
    <definedName name="gfsreay" localSheetId="5">BlankMacro1</definedName>
    <definedName name="gfsreay">BlankMacro1</definedName>
    <definedName name="GGG" localSheetId="5">BlankMacro1</definedName>
    <definedName name="GGG">BlankMacro1</definedName>
    <definedName name="gggggggggggggggggggggggggggggggggggggggggggggggg" localSheetId="5">BlankMacro1</definedName>
    <definedName name="gggggggggggggggggggggggggggggggggggggggggggggggg">BlankMacro1</definedName>
    <definedName name="gggh" localSheetId="5">BlankMacro1</definedName>
    <definedName name="gggh">BlankMacro1</definedName>
    <definedName name="GH" localSheetId="5">BlankMacro1</definedName>
    <definedName name="GH">BlankMacro1</definedName>
    <definedName name="GHE" localSheetId="5">BlankMacro1</definedName>
    <definedName name="GHE">BlankMacro1</definedName>
    <definedName name="gsfhgs" localSheetId="5">BlankMacro1</definedName>
    <definedName name="gsfhgs">BlankMacro1</definedName>
    <definedName name="h_con" localSheetId="5">{"'Sheet1'!$A$22:$G$23","'Sheet1'!$A$6","'Sheet1'!$E$10","'Sheet1'!$A$1:$F$23","'Sheet1'!$B$10","'Sheet1'!$A$1:$G$22","'Sheet1'!$A$1:$G$51"}</definedName>
    <definedName name="h_con">{"'Sheet1'!$A$22:$G$23","'Sheet1'!$A$6","'Sheet1'!$E$10","'Sheet1'!$A$1:$F$23","'Sheet1'!$B$10","'Sheet1'!$A$1:$G$22","'Sheet1'!$A$1:$G$51"}</definedName>
    <definedName name="hajihiaio" localSheetId="5">{"Book1","수시.XLS"}</definedName>
    <definedName name="hajihiaio">{"Book1","수시.XLS"}</definedName>
    <definedName name="HG" localSheetId="5">{"Book1","수시.XLS"}</definedName>
    <definedName name="HG">{"Book1","수시.XLS"}</definedName>
    <definedName name="HGK" localSheetId="5">BlankMacro1</definedName>
    <definedName name="HGK">BlankMacro1</definedName>
    <definedName name="HTML_CodePage">949</definedName>
    <definedName name="HTML_Control" localSheetId="5">{"'Sheet1'!$A$22:$G$23","'Sheet1'!$A$6","'Sheet1'!$E$10","'Sheet1'!$A$1:$F$23","'Sheet1'!$B$10","'Sheet1'!$A$1:$G$22","'Sheet1'!$A$1:$G$51"}</definedName>
    <definedName name="HTML_Control">{"'Sheet1'!$A$22:$G$23","'Sheet1'!$A$6","'Sheet1'!$E$10","'Sheet1'!$A$1:$F$23","'Sheet1'!$B$10","'Sheet1'!$A$1:$G$22","'Sheet1'!$A$1:$G$51"}</definedName>
    <definedName name="HTML_Control_1" localSheetId="5">{"'별표'!$N$220"}</definedName>
    <definedName name="HTML_Control_1">{"'별표'!$N$220"}</definedName>
    <definedName name="HTML_Control_2" localSheetId="5">{"'별표'!$N$220"}</definedName>
    <definedName name="HTML_Control_2">{"'별표'!$N$220"}</definedName>
    <definedName name="HTML_Control_3" localSheetId="5">{"'별표'!$N$220"}</definedName>
    <definedName name="HTML_Control_3">{"'별표'!$N$220"}</definedName>
    <definedName name="HTML_Control_4" localSheetId="5">{"'별표'!$N$220"}</definedName>
    <definedName name="HTML_Control_4">{"'별표'!$N$220"}</definedName>
    <definedName name="HTML_Control_5" localSheetId="5">{"'별표'!$N$220"}</definedName>
    <definedName name="HTML_Control_5">{"'별표'!$N$220"}</definedName>
    <definedName name="HTML_Control2" localSheetId="5">{"'Sheet1'!$A$22:$G$23","'Sheet1'!$A$6","'Sheet1'!$E$10","'Sheet1'!$A$1:$F$23","'Sheet1'!$B$10","'Sheet1'!$A$1:$G$22","'Sheet1'!$A$1:$G$51"}</definedName>
    <definedName name="HTML_Control2">{"'Sheet1'!$A$22:$G$23","'Sheet1'!$A$6","'Sheet1'!$E$10","'Sheet1'!$A$1:$F$23","'Sheet1'!$B$10","'Sheet1'!$A$1:$G$22","'Sheet1'!$A$1:$G$51"}</definedName>
    <definedName name="HTML_Description">""</definedName>
    <definedName name="HTML_Email">""</definedName>
    <definedName name="HTML_Header">"Sheet1"</definedName>
    <definedName name="HTML_LastUpdate">"99-06-18"</definedName>
    <definedName name="HTML_LineAfter">FALSE</definedName>
    <definedName name="HTML_LineBefore">FALSE</definedName>
    <definedName name="HTML_Name">"(주)새암건축"</definedName>
    <definedName name="HTML_OBDlg2">TRUE</definedName>
    <definedName name="HTML_OBDlg4">TRUE</definedName>
    <definedName name="HTML_OS">0</definedName>
    <definedName name="HTML_PathFile">"C:\가\f.htm"</definedName>
    <definedName name="HTML_Title">"Book2"</definedName>
    <definedName name="HTML1_10">""</definedName>
    <definedName name="HTML1_11">1</definedName>
    <definedName name="HTML1_12">"C:\My Documents\cck\MyHTML.htm"</definedName>
    <definedName name="HTML1_2">1</definedName>
    <definedName name="HTML1_3">"98계획ⅱ.XL"</definedName>
    <definedName name="HTML1_4">"98총괄"</definedName>
    <definedName name="HTML1_5">""</definedName>
    <definedName name="HTML1_6">1</definedName>
    <definedName name="HTML1_7">1</definedName>
    <definedName name="HTML1_8">"97-12-10"</definedName>
    <definedName name="HTML1_9">"hyogye01"</definedName>
    <definedName name="HTMLCount">1</definedName>
    <definedName name="i" localSheetId="5">BlankMacro1</definedName>
    <definedName name="i">BlankMacro1</definedName>
    <definedName name="JB" localSheetId="5">BlankMacro1</definedName>
    <definedName name="JB">BlankMacro1</definedName>
    <definedName name="jdj" localSheetId="5">BlankMacro1</definedName>
    <definedName name="jdj">BlankMacro1</definedName>
    <definedName name="JHJ" localSheetId="5">BlankMacro1</definedName>
    <definedName name="JHJ">BlankMacro1</definedName>
    <definedName name="jjjjjjjjjjjjjjjjjjjjjjjjjjjjjjjggggggggggggggfffffffff" localSheetId="5">BlankMacro1</definedName>
    <definedName name="jjjjjjjjjjjjjjjjjjjjjjjjjjjjjjjggggggggggggggfffffffff">BlankMacro1</definedName>
    <definedName name="JSP">0</definedName>
    <definedName name="kji" localSheetId="5">BlankMacro1</definedName>
    <definedName name="kji">BlankMacro1</definedName>
    <definedName name="l" localSheetId="5">BlankMacro1</definedName>
    <definedName name="l">BlankMacro1</definedName>
    <definedName name="LGK" localSheetId="5">BlankMacro1</definedName>
    <definedName name="LGK">BlankMacro1</definedName>
    <definedName name="light">"Picture 1"</definedName>
    <definedName name="m" localSheetId="5">BlankMacro1</definedName>
    <definedName name="m">BlankMacro1</definedName>
    <definedName name="Macro15">"'Macro1(작업순서 2)'!$E$1"</definedName>
    <definedName name="nnn" localSheetId="5">BlankMacro1</definedName>
    <definedName name="nnn">BlankMacro1</definedName>
    <definedName name="OI" localSheetId="5">BlankMacro1</definedName>
    <definedName name="OI">BlankMacro1</definedName>
    <definedName name="order2">0</definedName>
    <definedName name="P33A">"Picture 2"</definedName>
    <definedName name="path">"Edit Box 5"</definedName>
    <definedName name="PG" localSheetId="5">BlankMacro1</definedName>
    <definedName name="PG">BlankMacro1</definedName>
    <definedName name="PI">3.141592654</definedName>
    <definedName name="plate" localSheetId="5">BlankMacro1</definedName>
    <definedName name="plate">BlankMacro1</definedName>
    <definedName name="PQ점수">"Dialog Frame 1"</definedName>
    <definedName name="_xlnm.Print_Area" localSheetId="3">공량산출집계!$A$1:$T$35</definedName>
    <definedName name="_xlnm.Print_Area" localSheetId="1">내역서!$A$1:$M$69</definedName>
    <definedName name="_xlnm.Print_Area" localSheetId="2">단가대비표!$A$1:$K$58</definedName>
    <definedName name="_xlnm.Print_Area" localSheetId="5">수량산출!$A$1:$W$130</definedName>
    <definedName name="_xlnm.Print_Area" localSheetId="4">수량산출집계!$A$1:$Q$44</definedName>
    <definedName name="_xlnm.Print_Area" localSheetId="0">원가계산서!$A$1:$H$33</definedName>
    <definedName name="_xlnm.Print_Titles" localSheetId="3">공량산출집계!$1:$1</definedName>
    <definedName name="_xlnm.Print_Titles" localSheetId="1">내역서!$1:$3</definedName>
    <definedName name="_xlnm.Print_Titles" localSheetId="2">단가대비표!$1:$4</definedName>
    <definedName name="_xlnm.Print_Titles" localSheetId="5">수량산출!$1:$1</definedName>
    <definedName name="qqqq" localSheetId="5">Dlog_Show</definedName>
    <definedName name="qqqq">Dlog_Show</definedName>
    <definedName name="QQQQQQQQQQQQQQQQQ" localSheetId="5">BlankMacro1</definedName>
    <definedName name="QQQQQQQQQQQQQQQQQ">BlankMacro1</definedName>
    <definedName name="RE2WERT" localSheetId="5">BlankMacro1</definedName>
    <definedName name="RE2WERT">BlankMacro1</definedName>
    <definedName name="RF" localSheetId="5">BlankMacro1</definedName>
    <definedName name="RF">BlankMacro1</definedName>
    <definedName name="RHD" localSheetId="5">BlankMacro1</definedName>
    <definedName name="RHD">BlankMacro1</definedName>
    <definedName name="rhk" localSheetId="5">BlankMacro1</definedName>
    <definedName name="rhk">BlankMacro1</definedName>
    <definedName name="RJRJ" localSheetId="5">BlankMacro1</definedName>
    <definedName name="RJRJ">BlankMacro1</definedName>
    <definedName name="RJRKJRKJR" localSheetId="5">BlankMacro1</definedName>
    <definedName name="RJRKJRKJR">BlankMacro1</definedName>
    <definedName name="RL" localSheetId="5">BlankMacro1</definedName>
    <definedName name="RL">BlankMacro1</definedName>
    <definedName name="RLTJD" localSheetId="5">BlankMacro1</definedName>
    <definedName name="RLTJD">BlankMacro1</definedName>
    <definedName name="rowclm">MOD(ROW(),2)</definedName>
    <definedName name="rrrrrrrrrrrrrrrrrrrrrrrrrrrrrrrrrrrrrrrrrrrrrrrrrr" localSheetId="5">BlankMacro1</definedName>
    <definedName name="rrrrrrrrrrrrrrrrrrrrrrrrrrrrrrrrrrrrrrrrrrrrrrrrrr">BlankMacro1</definedName>
    <definedName name="RU" localSheetId="5">{"Book1","예술의전당.xls"}</definedName>
    <definedName name="RU">{"Book1","예술의전당.xls"}</definedName>
    <definedName name="SAPBEXdnldView">"41JLQUL0YNPVK3OX98UIGJGNP"</definedName>
    <definedName name="SAPBEXsysID">"BWP"</definedName>
    <definedName name="sdadSdsasdsa" localSheetId="5">{"'자리배치도'!$AG$1:$CI$28"}</definedName>
    <definedName name="sdadSdsasdsa">{"'자리배치도'!$AG$1:$CI$28"}</definedName>
    <definedName name="SDAGG" localSheetId="5">BlankMacro1</definedName>
    <definedName name="SDAGG">BlankMacro1</definedName>
    <definedName name="SDAS" localSheetId="5">{"'Firr(선)'!$AS$1:$AY$62","'Firr(사)'!$AS$1:$AY$62","'Firr(회)'!$AS$1:$AY$62","'Firr(선)'!$L$1:$V$62","'Firr(사)'!$L$1:$V$62","'Firr(회)'!$L$1:$V$62"}</definedName>
    <definedName name="SDAS">{"'Firr(선)'!$AS$1:$AY$62","'Firr(사)'!$AS$1:$AY$62","'Firr(회)'!$AS$1:$AY$62","'Firr(선)'!$L$1:$V$62","'Firr(사)'!$L$1:$V$62","'Firr(회)'!$L$1:$V$62"}</definedName>
    <definedName name="SDE" localSheetId="5">BlankMacro1</definedName>
    <definedName name="SDE">BlankMacro1</definedName>
    <definedName name="SDFF" localSheetId="5">BlankMacro1</definedName>
    <definedName name="SDFF">BlankMacro1</definedName>
    <definedName name="sdgwer" localSheetId="5">{"Book1","예술의전당.xls"}</definedName>
    <definedName name="sdgwer">{"Book1","예술의전당.xls"}</definedName>
    <definedName name="sdsa" localSheetId="5">BlankMacro1</definedName>
    <definedName name="sdsa">BlankMacro1</definedName>
    <definedName name="SE" localSheetId="5">BlankMacro1</definedName>
    <definedName name="SE">BlankMacro1</definedName>
    <definedName name="SEZ" localSheetId="5">BlankMacro1</definedName>
    <definedName name="SEZ">BlankMacro1</definedName>
    <definedName name="SFDG" localSheetId="5">BlankMacro1</definedName>
    <definedName name="SFDG">BlankMacro1</definedName>
    <definedName name="SFDGHG" localSheetId="5">BlankMacro1</definedName>
    <definedName name="SFDGHG">BlankMacro1</definedName>
    <definedName name="sffd" localSheetId="5">{"'자리배치도'!$AG$1:$CI$28"}</definedName>
    <definedName name="sffd">{"'자리배치도'!$AG$1:$CI$28"}</definedName>
    <definedName name="SFG" localSheetId="5">BlankMacro1</definedName>
    <definedName name="SFG">BlankMacro1</definedName>
    <definedName name="SFW" localSheetId="5">BlankMacro1</definedName>
    <definedName name="SFW">BlankMacro1</definedName>
    <definedName name="sjhgs" localSheetId="5">BlankMacro1</definedName>
    <definedName name="sjhgs">BlankMacro1</definedName>
    <definedName name="SODURTJ" localSheetId="5">Dlog_Show</definedName>
    <definedName name="SODURTJ">Dlog_Show</definedName>
    <definedName name="SODURTJ1" localSheetId="5">BlankMacro1</definedName>
    <definedName name="SODURTJ1">BlankMacro1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rel1">1</definedName>
    <definedName name="solver_rhs1">500000000</definedName>
    <definedName name="solver_scl">2</definedName>
    <definedName name="solver_sho">2</definedName>
    <definedName name="solver_tim">100</definedName>
    <definedName name="solver_tmp">500000000</definedName>
    <definedName name="solver_tol">0.05</definedName>
    <definedName name="solver_typ">1</definedName>
    <definedName name="solver_val">0</definedName>
    <definedName name="SSD" localSheetId="5">BlankMacro1</definedName>
    <definedName name="SSD">BlankMacro1</definedName>
    <definedName name="SSSSSSSSSSSSS" localSheetId="5">BlankMacro1</definedName>
    <definedName name="SSSSSSSSSSSSS">BlankMacro1</definedName>
    <definedName name="ST" localSheetId="5">BlankMacro1</definedName>
    <definedName name="ST">BlankMacro1</definedName>
    <definedName name="suk" localSheetId="5">BlankMacro1</definedName>
    <definedName name="suk">BlankMacro1</definedName>
    <definedName name="TBDK" localSheetId="5">BlankMacro1</definedName>
    <definedName name="TBDK">BlankMacro1</definedName>
    <definedName name="TC임대차공사" localSheetId="5">{"Book1","01-1월자금청구.xls"}</definedName>
    <definedName name="TC임대차공사">{"Book1","01-1월자금청구.xls"}</definedName>
    <definedName name="TF" localSheetId="5">BlankMacro1</definedName>
    <definedName name="TF">BlankMacro1</definedName>
    <definedName name="TODLFJ" localSheetId="5">{"'별표'!$N$220"}</definedName>
    <definedName name="TODLFJ">{"'별표'!$N$220"}</definedName>
    <definedName name="TON">" Sheet1!$G$54"</definedName>
    <definedName name="TV" localSheetId="5">BlankMacro1</definedName>
    <definedName name="TV">BlankMacro1</definedName>
    <definedName name="ty" localSheetId="5">BlankMacro1</definedName>
    <definedName name="ty">BlankMacro1</definedName>
    <definedName name="UNI_FILT_OFFSPEC">2</definedName>
    <definedName name="UNI_FILT_ONSPEC">1</definedName>
    <definedName name="UNI_NOTHING">0</definedName>
    <definedName name="UNI_PRES_FILTER">1</definedName>
    <definedName name="UNI_PRES_HEADINGS">16</definedName>
    <definedName name="UNI_PRES_INVERT">2</definedName>
    <definedName name="UNI_PRES_MATRIX">4</definedName>
    <definedName name="UNI_PRES_MERGED">8</definedName>
    <definedName name="UNI_PRES_OUTLIERS">32</definedName>
    <definedName name="UNI_RET_ATTRIB">64</definedName>
    <definedName name="UNI_RET_CONF">32</definedName>
    <definedName name="UNI_RET_DESC">4</definedName>
    <definedName name="UNI_RET_EQUIP">1</definedName>
    <definedName name="UNI_RET_OFFSPEC">512</definedName>
    <definedName name="UNI_RET_ONSPEC">256</definedName>
    <definedName name="UNI_RET_PROP">32</definedName>
    <definedName name="UNI_RET_PROPDESC">64</definedName>
    <definedName name="UNI_RET_SMPLPNT">4</definedName>
    <definedName name="UNI_RET_SPECMAX">2048</definedName>
    <definedName name="UNI_RET_SPECMIN">1024</definedName>
    <definedName name="UNI_RET_TAG">1</definedName>
    <definedName name="UNI_RET_TESTTIME">128</definedName>
    <definedName name="UNI_RET_TIME">8</definedName>
    <definedName name="UNI_RET_UNIT">2</definedName>
    <definedName name="UNI_RET_VALUE">16</definedName>
    <definedName name="U형측구수량집계표" localSheetId="5">BlankMacro1</definedName>
    <definedName name="U형측구수량집계표">BlankMacro1</definedName>
    <definedName name="vbbb" localSheetId="5">BlankMacro1</definedName>
    <definedName name="vbbb">BlankMacro1</definedName>
    <definedName name="WJDLKDD" localSheetId="5">BlankMacro1</definedName>
    <definedName name="WJDLKDD">BlankMacro1</definedName>
    <definedName name="wkdry" localSheetId="5">{"Book1","수시.XLS"}</definedName>
    <definedName name="wkdry">{"Book1","수시.XLS"}</definedName>
    <definedName name="wlqrp">0</definedName>
    <definedName name="WWW" localSheetId="5">BlankMacro1</definedName>
    <definedName name="WWW">BlankMacro1</definedName>
    <definedName name="WZ" localSheetId="5">BlankMacro1</definedName>
    <definedName name="WZ">BlankMacro1</definedName>
    <definedName name="x" localSheetId="5">BlankMacro1</definedName>
    <definedName name="x">BlankMacro1</definedName>
    <definedName name="XlDlg">1</definedName>
    <definedName name="XX" localSheetId="5">BlankMacro1</definedName>
    <definedName name="XX">BlankMacro1</definedName>
    <definedName name="Y" localSheetId="5">BlankMacro1</definedName>
    <definedName name="Y">BlankMacro1</definedName>
    <definedName name="ZC" localSheetId="5">{"Book1","부대-(표지판,데리,가드).xls","부대-(낙,차,중분대).xls"}</definedName>
    <definedName name="ZC">{"Book1","부대-(표지판,데리,가드).xls","부대-(낙,차,중분대).xls"}</definedName>
    <definedName name="ZPAFMF7" localSheetId="5">BlankMacro1</definedName>
    <definedName name="ZPAFMF7">BlankMacro1</definedName>
    <definedName name="ZPAVMF3" localSheetId="5">BlankMacro1</definedName>
    <definedName name="ZPAVMF3">BlankMacro1</definedName>
    <definedName name="ZPAVMF4" localSheetId="5">BlankMacro1</definedName>
    <definedName name="ZPAVMF4">BlankMacro1</definedName>
    <definedName name="ZPAVMF5" localSheetId="5">BlankMacro1</definedName>
    <definedName name="ZPAVMF5">BlankMacro1</definedName>
    <definedName name="ZPAVMF6" localSheetId="5">BlankMacro1</definedName>
    <definedName name="ZPAVMF6">BlankMacro1</definedName>
    <definedName name="ZPAVMFFLXM" localSheetId="5">BlankMacro1</definedName>
    <definedName name="ZPAVMFFLXM">BlankMacro1</definedName>
    <definedName name="ZPAVMFFLXMAHEBF2" localSheetId="5">BlankMacro1</definedName>
    <definedName name="ZPAVMFFLXMAHEBF2">BlankMacro1</definedName>
    <definedName name="ZSQ" localSheetId="5">BlankMacro1</definedName>
    <definedName name="ZSQ">BlankMacro1</definedName>
    <definedName name="ZZX" localSheetId="5">BlankMacro1</definedName>
    <definedName name="ZZX">BlankMacro1</definedName>
    <definedName name="zzzzzzzzzzzzzzzzzzzzzzaaaaaaa" localSheetId="5">BlankMacro1</definedName>
    <definedName name="zzzzzzzzzzzzzzzzzzzzzzaaaaaaa">BlankMacro1</definedName>
    <definedName name="ㄱㄱㄱㄱㄱㄱㄱㄱㄱㄱㄱㄱㄱㄱㄱㄱㄱ" localSheetId="5">BlankMacro1</definedName>
    <definedName name="ㄱㄱㄱㄱㄱㄱㄱㄱㄱㄱㄱㄱㄱㄱㄱㄱㄱ">BlankMacro1</definedName>
    <definedName name="ㄱㄱㄱㄱㄱㄱㄱㄱㄱㄱㄱㄱㄱㄱㄱㄱㄱㄱ" localSheetId="5">BlankMacro1</definedName>
    <definedName name="ㄱㄱㄱㄱㄱㄱㄱㄱㄱㄱㄱㄱㄱㄱㄱㄱㄱㄱ">BlankMacro1</definedName>
    <definedName name="ㄱ거" localSheetId="5">BlankMacro1</definedName>
    <definedName name="ㄱ거">BlankMacro1</definedName>
    <definedName name="ㄱㅀ" localSheetId="5">{"Book1","부대-(표지판,데리,가드).xls","부대-(낙,차,중분대).xls"}</definedName>
    <definedName name="ㄱㅀ">{"Book1","부대-(표지판,데리,가드).xls","부대-(낙,차,중분대).xls"}</definedName>
    <definedName name="가가" localSheetId="5">BlankMacro1</definedName>
    <definedName name="가가">BlankMacro1</definedName>
    <definedName name="가도포장현황" localSheetId="5">{"Book1","부대-(표지판,데리,가드).xls","부대-(낙,차,중분대).xls"}</definedName>
    <definedName name="가도포장현황">{"Book1","부대-(표지판,데리,가드).xls","부대-(낙,차,중분대).xls"}</definedName>
    <definedName name="가동율7대" localSheetId="5">BlankMacro1</definedName>
    <definedName name="가동율7대">BlankMacro1</definedName>
    <definedName name="가설대비4" localSheetId="5">BlankMacro1</definedName>
    <definedName name="가설대비4">BlankMacro1</definedName>
    <definedName name="가시설계획" localSheetId="5">BlankMacro1</definedName>
    <definedName name="가시설계획">BlankMacro1</definedName>
    <definedName name="가을" localSheetId="5">BlankMacro1</definedName>
    <definedName name="가을">BlankMacro1</definedName>
    <definedName name="간선변경" localSheetId="5">BlankMacro1</definedName>
    <definedName name="간선변경">BlankMacro1</definedName>
    <definedName name="감1" localSheetId="5">BlankMacro1</definedName>
    <definedName name="감1">BlankMacro1</definedName>
    <definedName name="감만동" localSheetId="5">BlankMacro1</definedName>
    <definedName name="감만동">BlankMacro1</definedName>
    <definedName name="갑" localSheetId="5">BLCH</definedName>
    <definedName name="갑">BLCH</definedName>
    <definedName name="갑지2" localSheetId="5">{"Book1","TOTAL.xls"}</definedName>
    <definedName name="갑지2">{"Book1","TOTAL.xls"}</definedName>
    <definedName name="강" localSheetId="5">BlankMacro1</definedName>
    <definedName name="강">BlankMacro1</definedName>
    <definedName name="강병창" localSheetId="5">BlankMacro1</definedName>
    <definedName name="강병창">BlankMacro1</definedName>
    <definedName name="강산" localSheetId="5">BlankMacro1</definedName>
    <definedName name="강산">BlankMacro1</definedName>
    <definedName name="객실관리" localSheetId="5">BlankMacro1</definedName>
    <definedName name="객실관리">BlankMacro1</definedName>
    <definedName name="건목">53461</definedName>
    <definedName name="건축3" localSheetId="5">{"'표지'!$B$1:$H$20","'표지'!$B$7:$D$10"}</definedName>
    <definedName name="건축3">{"'표지'!$B$1:$H$20","'표지'!$B$7:$D$10"}</definedName>
    <definedName name="건축4" localSheetId="5">{"'표지'!$B$1:$H$20","'표지'!$B$7:$D$10"}</definedName>
    <definedName name="건축4">{"'표지'!$B$1:$H$20","'표지'!$B$7:$D$10"}</definedName>
    <definedName name="건축내역1" localSheetId="5">BlankMacro1</definedName>
    <definedName name="건축내역1">BlankMacro1</definedName>
    <definedName name="건축도급" localSheetId="5">BlankMacro1</definedName>
    <definedName name="건축도급">BlankMacro1</definedName>
    <definedName name="건축본부" localSheetId="5">Dlog_Show</definedName>
    <definedName name="건축본부">Dlog_Show</definedName>
    <definedName name="건축집계" localSheetId="5">BlankMacro1</definedName>
    <definedName name="건축집계">BlankMacro1</definedName>
    <definedName name="견적1" localSheetId="5">Dlog_Show</definedName>
    <definedName name="견적1">Dlog_Show</definedName>
    <definedName name="견적LIST" localSheetId="5">Dlog_Show</definedName>
    <definedName name="견적LIST">Dlog_Show</definedName>
    <definedName name="견적갑지" localSheetId="5">{"'여수 청설 아파트&amp;상가 견적서'!$A$1:$J$10"}</definedName>
    <definedName name="견적갑지">{"'여수 청설 아파트&amp;상가 견적서'!$A$1:$J$10"}</definedName>
    <definedName name="견적금액" localSheetId="5">{"Book1","TOTAL.xls"}</definedName>
    <definedName name="견적금액">{"Book1","TOTAL.xls"}</definedName>
    <definedName name="견적대비" localSheetId="5">BlankMacro1</definedName>
    <definedName name="견적대비">BlankMacro1</definedName>
    <definedName name="견적조건3" localSheetId="5">{"Book1","도곡1실행.xls"}</definedName>
    <definedName name="견적조건3">{"Book1","도곡1실행.xls"}</definedName>
    <definedName name="경비정산" localSheetId="5">BlankMacro1</definedName>
    <definedName name="경비정산">BlankMacro1</definedName>
    <definedName name="경비정산서" localSheetId="5">BlankMacro1</definedName>
    <definedName name="경비정산서">BlankMacro1</definedName>
    <definedName name="경순" localSheetId="5">BlankMacro1</definedName>
    <definedName name="경순">BlankMacro1</definedName>
    <definedName name="경순아" localSheetId="5">BlankMacro1</definedName>
    <definedName name="경순아">BlankMacro1</definedName>
    <definedName name="계산서" localSheetId="5">BlankMacro1</definedName>
    <definedName name="계산서">BlankMacro1</definedName>
    <definedName name="계장">56174</definedName>
    <definedName name="고려" localSheetId="5">{"Book1","수시.XLS"}</definedName>
    <definedName name="고려">{"Book1","수시.XLS"}</definedName>
    <definedName name="고려화학견적" localSheetId="5">{"Book1","수시.XLS"}</definedName>
    <definedName name="고려화학견적">{"Book1","수시.XLS"}</definedName>
    <definedName name="고양시성라공원" localSheetId="5">Dlog_Show</definedName>
    <definedName name="고양시성라공원">Dlog_Show</definedName>
    <definedName name="곡동" localSheetId="5">{"'Firr(선)'!$AS$1:$AY$62","'Firr(사)'!$AS$1:$AY$62","'Firr(회)'!$AS$1:$AY$62","'Firr(선)'!$L$1:$V$62","'Firr(사)'!$L$1:$V$62","'Firr(회)'!$L$1:$V$62"}</definedName>
    <definedName name="곡동">{"'Firr(선)'!$AS$1:$AY$62","'Firr(사)'!$AS$1:$AY$62","'Firr(회)'!$AS$1:$AY$62","'Firr(선)'!$L$1:$V$62","'Firr(사)'!$L$1:$V$62","'Firr(회)'!$L$1:$V$62"}</definedName>
    <definedName name="골재" localSheetId="5">BlankMacro1</definedName>
    <definedName name="골재">BlankMacro1</definedName>
    <definedName name="골재총괄" localSheetId="5">BlankMacro1</definedName>
    <definedName name="골재총괄">BlankMacro1</definedName>
    <definedName name="골조기성" localSheetId="5">BlankMacro1</definedName>
    <definedName name="골조기성">BlankMacro1</definedName>
    <definedName name="골조기성내역" localSheetId="5">BlankMacro1</definedName>
    <definedName name="골조기성내역">BlankMacro1</definedName>
    <definedName name="공궝" localSheetId="5">BlankMacro1</definedName>
    <definedName name="공궝">BlankMacro1</definedName>
    <definedName name="공대" localSheetId="5">BlankMacro1</definedName>
    <definedName name="공대">BlankMacro1</definedName>
    <definedName name="공룡" localSheetId="5">BlankMacro1</definedName>
    <definedName name="공룡">BlankMacro1</definedName>
    <definedName name="공비" localSheetId="5">BlankMacro1</definedName>
    <definedName name="공비">BlankMacro1</definedName>
    <definedName name="공사내역서" localSheetId="5">{"'PROFORMA'!$A$1:$H$120"}</definedName>
    <definedName name="공사내역서">{"'PROFORMA'!$A$1:$H$120"}</definedName>
    <definedName name="공수1" localSheetId="5">BLCH</definedName>
    <definedName name="공수1">BLCH</definedName>
    <definedName name="공장" localSheetId="5">{"'표지'!$B$1:$H$20","'표지'!$B$7:$D$10"}</definedName>
    <definedName name="공장">{"'표지'!$B$1:$H$20","'표지'!$B$7:$D$10"}</definedName>
    <definedName name="공장동A3" localSheetId="5">{"'표지'!$B$1:$H$20","'표지'!$B$7:$D$10"}</definedName>
    <definedName name="공장동A3">{"'표지'!$B$1:$H$20","'표지'!$B$7:$D$10"}</definedName>
    <definedName name="공장동A4" localSheetId="5">{"'표지'!$B$1:$H$20","'표지'!$B$7:$D$10"}</definedName>
    <definedName name="공장동A4">{"'표지'!$B$1:$H$20","'표지'!$B$7:$D$10"}</definedName>
    <definedName name="공정8대" localSheetId="5">BlankMacro1</definedName>
    <definedName name="공정8대">BlankMacro1</definedName>
    <definedName name="공종별내역서" localSheetId="5">BlankMacro1</definedName>
    <definedName name="공종별내역서">BlankMacro1</definedName>
    <definedName name="공통22" localSheetId="5">BlankMacro1</definedName>
    <definedName name="공통22">BlankMacro1</definedName>
    <definedName name="공통3" localSheetId="5">BlankMacro1</definedName>
    <definedName name="공통3">BlankMacro1</definedName>
    <definedName name="공통4" localSheetId="5">BlankMacro1</definedName>
    <definedName name="공통4">BlankMacro1</definedName>
    <definedName name="공통가설대비" localSheetId="5">BlankMacro1</definedName>
    <definedName name="공통가설대비">BlankMacro1</definedName>
    <definedName name="공통가설대비3" localSheetId="5">BlankMacro1</definedName>
    <definedName name="공통가설대비3">BlankMacro1</definedName>
    <definedName name="공통가설대비33" localSheetId="5">BlankMacro1</definedName>
    <definedName name="공통가설대비33">BlankMacro1</definedName>
    <definedName name="공통가설대비4" localSheetId="5">BlankMacro1</definedName>
    <definedName name="공통가설대비4">BlankMacro1</definedName>
    <definedName name="공통가설대비44" localSheetId="5">BlankMacro1</definedName>
    <definedName name="공통가설대비44">BlankMacro1</definedName>
    <definedName name="곽동준" localSheetId="5">{"'Firr(선)'!$AS$1:$AY$62","'Firr(사)'!$AS$1:$AY$62","'Firr(회)'!$AS$1:$AY$62","'Firr(선)'!$L$1:$V$62","'Firr(사)'!$L$1:$V$62","'Firr(회)'!$L$1:$V$62"}</definedName>
    <definedName name="곽동준">{"'Firr(선)'!$AS$1:$AY$62","'Firr(사)'!$AS$1:$AY$62","'Firr(회)'!$AS$1:$AY$62","'Firr(선)'!$L$1:$V$62","'Firr(사)'!$L$1:$V$62","'Firr(회)'!$L$1:$V$62"}</definedName>
    <definedName name="곽동중" localSheetId="5">{"'Firr(선)'!$AS$1:$AY$62","'Firr(사)'!$AS$1:$AY$62","'Firr(회)'!$AS$1:$AY$62","'Firr(선)'!$L$1:$V$62","'Firr(사)'!$L$1:$V$62","'Firr(회)'!$L$1:$V$62"}</definedName>
    <definedName name="곽동중">{"'Firr(선)'!$AS$1:$AY$62","'Firr(사)'!$AS$1:$AY$62","'Firr(회)'!$AS$1:$AY$62","'Firr(선)'!$L$1:$V$62","'Firr(사)'!$L$1:$V$62","'Firr(회)'!$L$1:$V$62"}</definedName>
    <definedName name="관급자재대" localSheetId="5">BlankMacro1</definedName>
    <definedName name="관급자재대">BlankMacro1</definedName>
    <definedName name="관급집계" localSheetId="5">BlankMacro1</definedName>
    <definedName name="관급집계">BlankMacro1</definedName>
    <definedName name="관리동" localSheetId="5">{"서울냉천 3차( 5. 6-7).xls","Sheet1"}</definedName>
    <definedName name="관리동">{"서울냉천 3차( 5. 6-7).xls","Sheet1"}</definedName>
    <definedName name="교실" localSheetId="5">BlankMacro1</definedName>
    <definedName name="교실">BlankMacro1</definedName>
    <definedName name="교좌장치" localSheetId="5">{"Book1","수시.XLS"}</definedName>
    <definedName name="교좌장치">{"Book1","수시.XLS"}</definedName>
    <definedName name="구" localSheetId="5">{"Book1","부대-(표지판,데리,가드).xls","부대-(낙,차,중분대).xls"}</definedName>
    <definedName name="구">{"Book1","부대-(표지판,데리,가드).xls","부대-(낙,차,중분대).xls"}</definedName>
    <definedName name="구분" localSheetId="5">BlankMacro1</definedName>
    <definedName name="구분">BlankMacro1</definedName>
    <definedName name="구분1" localSheetId="5">BlankMacro1</definedName>
    <definedName name="구분1">BlankMacro1</definedName>
    <definedName name="구분12" localSheetId="5">BlankMacro1</definedName>
    <definedName name="구분12">BlankMacro1</definedName>
    <definedName name="구분2" localSheetId="5">BlankMacro1</definedName>
    <definedName name="구분2">BlankMacro1</definedName>
    <definedName name="구월" localSheetId="5">BlankMacro1</definedName>
    <definedName name="구월">BlankMacro1</definedName>
    <definedName name="그레이더">350000</definedName>
    <definedName name="근거수정" localSheetId="5">{"Book1","대전관저설변.xls"}</definedName>
    <definedName name="근거수정">{"Book1","대전관저설변.xls"}</definedName>
    <definedName name="금속견적" localSheetId="5">BlankMacro1</definedName>
    <definedName name="금속견적">BlankMacro1</definedName>
    <definedName name="금액집계표" localSheetId="5">BlankMacro1</definedName>
    <definedName name="금액집계표">BlankMacro1</definedName>
    <definedName name="금융비용최종" localSheetId="5">BlankMacro1</definedName>
    <definedName name="금융비용최종">BlankMacro1</definedName>
    <definedName name="기3" localSheetId="5">BlankMacro1</definedName>
    <definedName name="기3">BlankMacro1</definedName>
    <definedName name="기Q">"기성세부내역서!$B$89"</definedName>
    <definedName name="기계">65612</definedName>
    <definedName name="기계01" localSheetId="5">BlankMacro1</definedName>
    <definedName name="기계01">BlankMacro1</definedName>
    <definedName name="기계3" localSheetId="5">BlankMacro1</definedName>
    <definedName name="기계3">BlankMacro1</definedName>
    <definedName name="기계4" localSheetId="5">BlankMacro1</definedName>
    <definedName name="기계4">BlankMacro1</definedName>
    <definedName name="기계5" localSheetId="5">BlankMacro1</definedName>
    <definedName name="기계5">BlankMacro1</definedName>
    <definedName name="기계경비상세" localSheetId="5">BlankMacro1</definedName>
    <definedName name="기계경비상세">BlankMacro1</definedName>
    <definedName name="기계설변내역" localSheetId="5">BlankMacro1</definedName>
    <definedName name="기계설변내역">BlankMacro1</definedName>
    <definedName name="기계설치공">57749</definedName>
    <definedName name="기계제작설치공사" localSheetId="5">BlankMacro1</definedName>
    <definedName name="기계제작설치공사">BlankMacro1</definedName>
    <definedName name="기계하도">255</definedName>
    <definedName name="기성집계" localSheetId="5">{"Book1","예술의전당.xls"}</definedName>
    <definedName name="기성집계">{"Book1","예술의전당.xls"}</definedName>
    <definedName name="기성품" localSheetId="5">BlankMacro1</definedName>
    <definedName name="기성품">BlankMacro1</definedName>
    <definedName name="기성품2" localSheetId="5">BlankMacro1</definedName>
    <definedName name="기성품2">BlankMacro1</definedName>
    <definedName name="기숙사" localSheetId="5">{"'표지'!$B$1:$H$20","'표지'!$B$7:$D$10"}</definedName>
    <definedName name="기숙사">{"'표지'!$B$1:$H$20","'표지'!$B$7:$D$10"}</definedName>
    <definedName name="기타1" localSheetId="5">BlankMacro1</definedName>
    <definedName name="기타1">BlankMacro1</definedName>
    <definedName name="기타2" localSheetId="5">BlankMacro1</definedName>
    <definedName name="기타2">BlankMacro1</definedName>
    <definedName name="김1" localSheetId="5">{"'Firr(선)'!$AS$1:$AY$62","'Firr(사)'!$AS$1:$AY$62","'Firr(회)'!$AS$1:$AY$62","'Firr(선)'!$L$1:$V$62","'Firr(사)'!$L$1:$V$62","'Firr(회)'!$L$1:$V$62"}</definedName>
    <definedName name="김1">{"'Firr(선)'!$AS$1:$AY$62","'Firr(사)'!$AS$1:$AY$62","'Firr(회)'!$AS$1:$AY$62","'Firr(선)'!$L$1:$V$62","'Firr(사)'!$L$1:$V$62","'Firr(회)'!$L$1:$V$62"}</definedName>
    <definedName name="김동" localSheetId="5">{"'Firr(선)'!$AS$1:$AY$62","'Firr(사)'!$AS$1:$AY$62","'Firr(회)'!$AS$1:$AY$62","'Firr(선)'!$L$1:$V$62","'Firr(사)'!$L$1:$V$62","'Firr(회)'!$L$1:$V$62"}</definedName>
    <definedName name="김동">{"'Firr(선)'!$AS$1:$AY$62","'Firr(사)'!$AS$1:$AY$62","'Firr(회)'!$AS$1:$AY$62","'Firr(선)'!$L$1:$V$62","'Firr(사)'!$L$1:$V$62","'Firr(회)'!$L$1:$V$62"}</definedName>
    <definedName name="김동준" localSheetId="5">{"'Firr(선)'!$AS$1:$AY$62","'Firr(사)'!$AS$1:$AY$62","'Firr(회)'!$AS$1:$AY$62","'Firr(선)'!$L$1:$V$62","'Firr(사)'!$L$1:$V$62","'Firr(회)'!$L$1:$V$62"}</definedName>
    <definedName name="김동준">{"'Firr(선)'!$AS$1:$AY$62","'Firr(사)'!$AS$1:$AY$62","'Firr(회)'!$AS$1:$AY$62","'Firr(선)'!$L$1:$V$62","'Firr(사)'!$L$1:$V$62","'Firr(회)'!$L$1:$V$62"}</definedName>
    <definedName name="김민" localSheetId="5">BlankMacro1</definedName>
    <definedName name="김민">BlankMacro1</definedName>
    <definedName name="김사" localSheetId="5">{"Book1","예술의전당.xls"}</definedName>
    <definedName name="김사">{"Book1","예술의전당.xls"}</definedName>
    <definedName name="김상태" localSheetId="5">BlankMacro1</definedName>
    <definedName name="김상태">BlankMacro1</definedName>
    <definedName name="김씨" localSheetId="5">BlankMacro1</definedName>
    <definedName name="김씨">BlankMacro1</definedName>
    <definedName name="김용주" localSheetId="5">BlankMacro1</definedName>
    <definedName name="김용주">BlankMacro1</definedName>
    <definedName name="김이다" localSheetId="5">BlankMacro1</definedName>
    <definedName name="김이다">BlankMacro1</definedName>
    <definedName name="김재헌" localSheetId="5">BlankMacro1</definedName>
    <definedName name="김재헌">BlankMacro1</definedName>
    <definedName name="김종복" localSheetId="5">BlankMacro1</definedName>
    <definedName name="김종복">BlankMacro1</definedName>
    <definedName name="김포투찰" localSheetId="5">BlankMacro1</definedName>
    <definedName name="김포투찰">BlankMacro1</definedName>
    <definedName name="까" localSheetId="5">BlankMacro1</definedName>
    <definedName name="까">BlankMacro1</definedName>
    <definedName name="ㄳㄳ" localSheetId="5">BlankMacro1</definedName>
    <definedName name="ㄳㄳ">BlankMacro1</definedName>
    <definedName name="ㄴㄴㄴㄴㄴㄴ" localSheetId="5">BlankMacro1</definedName>
    <definedName name="ㄴㄴㄴㄴㄴㄴ">BlankMacro1</definedName>
    <definedName name="ㄴㅁㅇㄹㄻ" localSheetId="5">{"'자리배치도'!$AG$1:$CI$28"}</definedName>
    <definedName name="ㄴㅁㅇㄹㄻ">{"'자리배치도'!$AG$1:$CI$28"}</definedName>
    <definedName name="ㄴㅇ" localSheetId="5">{"Book1","수시.XLS"}</definedName>
    <definedName name="ㄴㅇ">{"Book1","수시.XLS"}</definedName>
    <definedName name="ㄴㅇㄹ" localSheetId="5">{"'자리배치도'!$AG$1:$CI$28"}</definedName>
    <definedName name="ㄴㅇㄹ">{"'자리배치도'!$AG$1:$CI$28"}</definedName>
    <definedName name="ㄴㅇㄹㄴㄹ" localSheetId="5">{"'Sheet1'!$D$19","'Sheet1'!$B$22:$E$22"}</definedName>
    <definedName name="ㄴㅇㄹㄴㄹ">{"'Sheet1'!$D$19","'Sheet1'!$B$22:$E$22"}</definedName>
    <definedName name="ㄴㅇ론ㅇㄹ혼ㅇ로" localSheetId="5">{"Book1","TOTAL.xls"}</definedName>
    <definedName name="ㄴㅇ론ㅇㄹ혼ㅇ로">{"Book1","TOTAL.xls"}</definedName>
    <definedName name="ㄴ호노" localSheetId="5">BlankMacro1</definedName>
    <definedName name="ㄴ호노">BlankMacro1</definedName>
    <definedName name="ㄴ혼" localSheetId="5">BlankMacro1</definedName>
    <definedName name="ㄴ혼">BlankMacro1</definedName>
    <definedName name="ㄴ혼혼" localSheetId="5">BlankMacro1</definedName>
    <definedName name="ㄴ혼혼">BlankMacro1</definedName>
    <definedName name="나ㅏ얼헤" localSheetId="5">BlankMacro1</definedName>
    <definedName name="나ㅏ얼헤">BlankMacro1</definedName>
    <definedName name="낙찰율">0.9</definedName>
    <definedName name="낙책" localSheetId="5">{"Book1","부대-(표지판,데리,가드).xls","부대-(낙,차,중분대).xls"}</definedName>
    <definedName name="낙책">{"Book1","부대-(표지판,데리,가드).xls","부대-(낙,차,중분대).xls"}</definedName>
    <definedName name="낙책1" localSheetId="5">{"Book1","부대-(표지판,데리,가드).xls","부대-(낙,차,중분대).xls"}</definedName>
    <definedName name="낙책1">{"Book1","부대-(표지판,데리,가드).xls","부대-(낙,차,중분대).xls"}</definedName>
    <definedName name="난" localSheetId="5">BlankMacro1</definedName>
    <definedName name="난">BlankMacro1</definedName>
    <definedName name="난방" localSheetId="5">{"서울냉천 3차( 5. 6-7).xls","Sheet1"}</definedName>
    <definedName name="난방">{"서울냉천 3차( 5. 6-7).xls","Sheet1"}</definedName>
    <definedName name="남" localSheetId="5">BlankMacro1</definedName>
    <definedName name="남">BlankMacro1</definedName>
    <definedName name="남남" localSheetId="5">BlankMacro1</definedName>
    <definedName name="남남">BlankMacro1</definedName>
    <definedName name="남덕" localSheetId="5">BlankMacro1</definedName>
    <definedName name="남덕">BlankMacro1</definedName>
    <definedName name="남덕1" localSheetId="5">BlankMacro1</definedName>
    <definedName name="남덕1">BlankMacro1</definedName>
    <definedName name="남덕2" localSheetId="5">BlankMacro1</definedName>
    <definedName name="남덕2">BlankMacro1</definedName>
    <definedName name="남숙" localSheetId="5">BlankMacro1</definedName>
    <definedName name="남숙">BlankMacro1</definedName>
    <definedName name="내꺼" localSheetId="5">Dlog_Show</definedName>
    <definedName name="내꺼">Dlog_Show</definedName>
    <definedName name="내꺼지" localSheetId="5">Dlog_Show</definedName>
    <definedName name="내꺼지">Dlog_Show</definedName>
    <definedName name="내선">49296</definedName>
    <definedName name="내선전공">56143</definedName>
    <definedName name="내역0219" localSheetId="5">BlankMacro1</definedName>
    <definedName name="내역0219">BlankMacro1</definedName>
    <definedName name="내역갑지" localSheetId="5">BlankMacro1</definedName>
    <definedName name="내역갑지">BlankMacro1</definedName>
    <definedName name="내역서1" localSheetId="5">BlankMacro1</definedName>
    <definedName name="내역서1">BlankMacro1</definedName>
    <definedName name="내역서2" localSheetId="5">{"'PROFORMA'!$A$1:$H$120"}</definedName>
    <definedName name="내역서2">{"'PROFORMA'!$A$1:$H$120"}</definedName>
    <definedName name="내역서3" localSheetId="5">{"'PROFORMA'!$A$1:$H$120"}</definedName>
    <definedName name="내역서3">{"'PROFORMA'!$A$1:$H$120"}</definedName>
    <definedName name="냉각탑선택" localSheetId="5">CHOOSE(냉각탑형식,대향류,직교류)</definedName>
    <definedName name="냉각탑선택">CHOOSE(냉각탑형식,대향류,직교류)</definedName>
    <definedName name="노계1" localSheetId="5">BLCH</definedName>
    <definedName name="노계1">BLCH</definedName>
    <definedName name="노임1" localSheetId="5">BlankMacro1</definedName>
    <definedName name="노임1">BlankMacro1</definedName>
    <definedName name="노임2" localSheetId="5">BlankMacro1</definedName>
    <definedName name="노임2">BlankMacro1</definedName>
    <definedName name="노임3" localSheetId="5">BlankMacro1</definedName>
    <definedName name="노임3">BlankMacro1</definedName>
    <definedName name="노집1" localSheetId="5">BLCH</definedName>
    <definedName name="노집1">BLCH</definedName>
    <definedName name="녹음기" localSheetId="5">BlankMacro1</definedName>
    <definedName name="녹음기">BlankMacro1</definedName>
    <definedName name="녹화마대" localSheetId="5">BlankMacro1</definedName>
    <definedName name="녹화마대">BlankMacro1</definedName>
    <definedName name="놓노노놓" localSheetId="5">BlankMacro1</definedName>
    <definedName name="놓노노놓">BlankMacro1</definedName>
    <definedName name="ㄵㄴㄴㄴ" localSheetId="5">BlankMacro1</definedName>
    <definedName name="ㄵㄴㄴㄴ">BlankMacro1</definedName>
    <definedName name="ㄷㄱㄱ" localSheetId="5">BlankMacro1</definedName>
    <definedName name="ㄷㄱㄱ">BlankMacro1</definedName>
    <definedName name="ㄷㄷㄷㄷㄷㄷ" localSheetId="5">BlankMacro1</definedName>
    <definedName name="ㄷㄷㄷㄷㄷㄷ">BlankMacro1</definedName>
    <definedName name="ㄷㄷㄹㄹㅈㄷㄹ" localSheetId="5">BlankMacro1</definedName>
    <definedName name="ㄷㄷㄹㄹㅈㄷㄹ">BlankMacro1</definedName>
    <definedName name="ㄷㄹ" localSheetId="5">{"Book1","부대-(표지판,데리,가드).xls","부대-(낙,차,중분대).xls"}</definedName>
    <definedName name="ㄷㄹ">{"Book1","부대-(표지판,데리,가드).xls","부대-(낙,차,중분대).xls"}</definedName>
    <definedName name="다정교차로" localSheetId="5">BLCH</definedName>
    <definedName name="다정교차로">BLCH</definedName>
    <definedName name="닥트수량범위">!$C$4:$I$48,!$E$49:$I$49,!$F$50,!$L$4:$L$25,!$L$28:$L$50,!$O$4:$O$25,!$O$28:$O$50,!$R$4:$R$25,!$R$28:$R$50,!$V$3:$V$55,!$H$52:$H$55,!$M$52:$M$55,!$R$52:$R$55</definedName>
    <definedName name="단뎀로라">250000</definedName>
    <definedName name="달래강돌">13326</definedName>
    <definedName name="당사기준대비" localSheetId="5">BlankMacro1</definedName>
    <definedName name="당사기준대비">BlankMacro1</definedName>
    <definedName name="대관" localSheetId="5">BlankMacro1</definedName>
    <definedName name="대관">BlankMacro1</definedName>
    <definedName name="대구신당동" localSheetId="5">{"'별표'!$N$220"}</definedName>
    <definedName name="대구신당동">{"'별표'!$N$220"}</definedName>
    <definedName name="대덕2" localSheetId="5">{"Book1","예술의전당.xls"}</definedName>
    <definedName name="대덕2">{"Book1","예술의전당.xls"}</definedName>
    <definedName name="대덕3" localSheetId="5">{"Book1","예술의전당.xls"}</definedName>
    <definedName name="대덕3">{"Book1","예술의전당.xls"}</definedName>
    <definedName name="대비2" localSheetId="5">{"Book1","도곡1실행.xls"}</definedName>
    <definedName name="대비2">{"Book1","도곡1실행.xls"}</definedName>
    <definedName name="대비3" localSheetId="5">{"Book1","도곡1실행.xls"}</definedName>
    <definedName name="대비3">{"Book1","도곡1실행.xls"}</definedName>
    <definedName name="대비4" localSheetId="5">BlankMacro1</definedName>
    <definedName name="대비4">BlankMacro1</definedName>
    <definedName name="대비5" localSheetId="5">{"Book1","예술의전당.xls"}</definedName>
    <definedName name="대비5">{"Book1","예술의전당.xls"}</definedName>
    <definedName name="대비ㅔ" localSheetId="5">{"Book1","예술의전당.xls"}</definedName>
    <definedName name="대비ㅔ">{"Book1","예술의전당.xls"}</definedName>
    <definedName name="대상" localSheetId="5">{"Book1","킥오프원.xls","킥오프투.xls","덕소킥오프31.27xls.xls"}</definedName>
    <definedName name="대상">{"Book1","킥오프원.xls","킥오프투.xls","덕소킥오프31.27xls.xls"}</definedName>
    <definedName name="대상수량산출" localSheetId="5">BlankMacro1</definedName>
    <definedName name="대상수량산출">BlankMacro1</definedName>
    <definedName name="덤프">250000</definedName>
    <definedName name="도급금액내역" localSheetId="5">{"Book1","호안(별표&amp;부표).xls","box(최근).xls"}</definedName>
    <definedName name="도급금액내역">{"Book1","호안(별표&amp;부표).xls","box(최근).xls"}</definedName>
    <definedName name="도장견적" localSheetId="5">BlankMacro1</definedName>
    <definedName name="도장견적">BlankMacro1</definedName>
    <definedName name="도쟈6P">250000</definedName>
    <definedName name="동부내역" localSheetId="5">{"서울냉천 3차( 5. 6-7).xls","Sheet1"}</definedName>
    <definedName name="동부내역">{"서울냉천 3차( 5. 6-7).xls","Sheet1"}</definedName>
    <definedName name="동부우회도로오수" localSheetId="5">BlankMacro1</definedName>
    <definedName name="동부우회도로오수">BlankMacro1</definedName>
    <definedName name="동준" localSheetId="5">{"'Firr(선)'!$AS$1:$AY$62","'Firr(사)'!$AS$1:$AY$62","'Firr(회)'!$AS$1:$AY$62","'Firr(선)'!$L$1:$V$62","'Firr(사)'!$L$1:$V$62","'Firr(회)'!$L$1:$V$62"}</definedName>
    <definedName name="동준">{"'Firr(선)'!$AS$1:$AY$62","'Firr(사)'!$AS$1:$AY$62","'Firr(회)'!$AS$1:$AY$62","'Firr(선)'!$L$1:$V$62","'Firr(사)'!$L$1:$V$62","'Firr(회)'!$L$1:$V$62"}</definedName>
    <definedName name="동천" localSheetId="5">BlankMacro1</definedName>
    <definedName name="동천">BlankMacro1</definedName>
    <definedName name="두" localSheetId="5">{"Book1","TOTAL.xls"}</definedName>
    <definedName name="두">{"Book1","TOTAL.xls"}</definedName>
    <definedName name="ㄹㄴㅁㄹㅇㄴ" localSheetId="5">{"'Sheet1'!$D$19","'Sheet1'!$B$22:$E$22"}</definedName>
    <definedName name="ㄹㄴㅁㄹㅇㄴ">{"'Sheet1'!$D$19","'Sheet1'!$B$22:$E$22"}</definedName>
    <definedName name="ㄹ로ㅗㅓㅎ" localSheetId="5">{"'자리배치도'!$AG$1:$CI$28"}</definedName>
    <definedName name="ㄹ로ㅗㅓㅎ">{"'자리배치도'!$AG$1:$CI$28"}</definedName>
    <definedName name="ㄹㅀ" localSheetId="5">{"'자리배치도'!$AG$1:$CI$28"}</definedName>
    <definedName name="ㄹㅀ">{"'자리배치도'!$AG$1:$CI$28"}</definedName>
    <definedName name="ㄹㅇㄴㅁㅁㄹㅇㄴㄹㅇㄴ" localSheetId="5">{"'자리배치도'!$AG$1:$CI$28"}</definedName>
    <definedName name="ㄹㅇㄴㅁㅁㄹㅇㄴㄹㅇㄴ">{"'자리배치도'!$AG$1:$CI$28"}</definedName>
    <definedName name="ㄹㅇㄴ미ㅏㄹ" localSheetId="5">BlankMacro1</definedName>
    <definedName name="ㄹㅇㄴ미ㅏㄹ">BlankMacro1</definedName>
    <definedName name="ㄹㅇㅇㄻㅇㄻㄴㄹㅇㄴ" localSheetId="5">{"'자리배치도'!$AG$1:$CI$28"}</definedName>
    <definedName name="ㄹㅇㅇㄻㅇㄻㄴㄹㅇㄴ">{"'자리배치도'!$AG$1:$CI$28"}</definedName>
    <definedName name="ㄹㅇㅍ" localSheetId="5">BlankMacro1</definedName>
    <definedName name="ㄹㅇㅍ">BlankMacro1</definedName>
    <definedName name="ㄹ호ㅎ" localSheetId="5">BlankMacro1</definedName>
    <definedName name="ㄹ호ㅎ">BlankMacro1</definedName>
    <definedName name="라라" localSheetId="5">BlankMacro1</definedName>
    <definedName name="라라">BlankMacro1</definedName>
    <definedName name="라ㅓㄿ" localSheetId="5">BlankMacro1</definedName>
    <definedName name="라ㅓㄿ">BlankMacro1</definedName>
    <definedName name="레미콘">33172</definedName>
    <definedName name="류효정" localSheetId="5">{"'Firr(선)'!$AS$1:$AY$62","'Firr(사)'!$AS$1:$AY$62","'Firr(회)'!$AS$1:$AY$62","'Firr(선)'!$L$1:$V$62","'Firr(사)'!$L$1:$V$62","'Firr(회)'!$L$1:$V$62"}</definedName>
    <definedName name="류효정">{"'Firr(선)'!$AS$1:$AY$62","'Firr(사)'!$AS$1:$AY$62","'Firr(회)'!$AS$1:$AY$62","'Firr(선)'!$L$1:$V$62","'Firr(사)'!$L$1:$V$62","'Firr(회)'!$L$1:$V$62"}</definedName>
    <definedName name="ㄻㄴㅇㅇㄹㅇㄴ" localSheetId="5">{"'자리배치도'!$AG$1:$CI$28"}</definedName>
    <definedName name="ㄻㄴㅇㅇㄹㅇㄴ">{"'자리배치도'!$AG$1:$CI$28"}</definedName>
    <definedName name="ㄻㄻㄻㅇㄹㅇㄴ" localSheetId="5">{"'자리배치도'!$AG$1:$CI$28"}</definedName>
    <definedName name="ㄻㄻㄻㅇㄹㅇㄴ">{"'자리배치도'!$AG$1:$CI$28"}</definedName>
    <definedName name="ㅀㄹㅇㄴ" localSheetId="5">BlankMacro1</definedName>
    <definedName name="ㅀㄹㅇㄴ">BlankMacro1</definedName>
    <definedName name="ㅀㅀㅀ" localSheetId="5">{"Book1","수시.XLS"}</definedName>
    <definedName name="ㅀㅀㅀ">{"Book1","수시.XLS"}</definedName>
    <definedName name="ㅀㅅㄹ" localSheetId="5">BlankMacro1</definedName>
    <definedName name="ㅀㅅㄹ">BlankMacro1</definedName>
    <definedName name="ㅁㄴㅇㅁㄴㅇㅁ" localSheetId="5">BlankMacro1</definedName>
    <definedName name="ㅁㄴㅇㅁㄴㅇㅁ">BlankMacro1</definedName>
    <definedName name="ㅁㄴㅇㅎㅁ" localSheetId="5">{"'자리배치도'!$AG$1:$CI$28"}</definedName>
    <definedName name="ㅁㄴㅇㅎㅁ">{"'자리배치도'!$AG$1:$CI$28"}</definedName>
    <definedName name="ㅁㄹㄹㄹㅇㅁㄹㅇㄹㄹㅇㅁ" localSheetId="5">{"'자리배치도'!$AG$1:$CI$28"}</definedName>
    <definedName name="ㅁㄹㄹㄹㅇㅁㄹㅇㄹㄹㅇㅁ">{"'자리배치도'!$AG$1:$CI$28"}</definedName>
    <definedName name="ㅁㅁㅁㅁ" localSheetId="5">BlankMacro1</definedName>
    <definedName name="ㅁㅁㅁㅁ">BlankMacro1</definedName>
    <definedName name="ㅁㅁㅁㅁㅁ" localSheetId="5">{"'건축내역'!$A$1:$L$413"}</definedName>
    <definedName name="ㅁㅁㅁㅁㅁ">{"'건축내역'!$A$1:$L$413"}</definedName>
    <definedName name="ㅁㅁㅁㅁㅁㅁㅁㅁㅁㅁ" localSheetId="5">BlankMacro1</definedName>
    <definedName name="ㅁㅁㅁㅁㅁㅁㅁㅁㅁㅁ">BlankMacro1</definedName>
    <definedName name="ㅁㅇㄹㄴㄻ" localSheetId="5">{"'Sheet1'!$D$19","'Sheet1'!$B$22:$E$22"}</definedName>
    <definedName name="ㅁㅇㄹㄴㄻ">{"'Sheet1'!$D$19","'Sheet1'!$B$22:$E$22"}</definedName>
    <definedName name="마" localSheetId="5">{"Book1","수시.XLS"}</definedName>
    <definedName name="마">{"Book1","수시.XLS"}</definedName>
    <definedName name="마구리" localSheetId="5">{"Book1","토공.xls"}</definedName>
    <definedName name="마구리">{"Book1","토공.xls"}</definedName>
    <definedName name="마카담로라">250000</definedName>
    <definedName name="만수" localSheetId="5">BlankMacro1</definedName>
    <definedName name="만수">BlankMacro1</definedName>
    <definedName name="말" localSheetId="5">BlankMacro1</definedName>
    <definedName name="말">BlankMacro1</definedName>
    <definedName name="머머" localSheetId="5">BlankMacro1</definedName>
    <definedName name="머머">BlankMacro1</definedName>
    <definedName name="모" localSheetId="5">BlankMacro1</definedName>
    <definedName name="모">BlankMacro1</definedName>
    <definedName name="모라" localSheetId="5">BlankMacro1</definedName>
    <definedName name="모라">BlankMacro1</definedName>
    <definedName name="모지" localSheetId="5">Dlog_Show</definedName>
    <definedName name="모지">Dlog_Show</definedName>
    <definedName name="목견적" localSheetId="5">BlankMacro1</definedName>
    <definedName name="목견적">BlankMacro1</definedName>
    <definedName name="목공">76000</definedName>
    <definedName name="몰" localSheetId="5">Dlog_Show</definedName>
    <definedName name="몰">Dlog_Show</definedName>
    <definedName name="몰1" localSheetId="5">BlankMacro1</definedName>
    <definedName name="몰1">BlankMacro1</definedName>
    <definedName name="몰2" localSheetId="5">BlankMacro1</definedName>
    <definedName name="몰2">BlankMacro1</definedName>
    <definedName name="몰3" localSheetId="5">BlankMacro1</definedName>
    <definedName name="몰3">BlankMacro1</definedName>
    <definedName name="몰4" localSheetId="5">BlankMacro1</definedName>
    <definedName name="몰4">BlankMacro1</definedName>
    <definedName name="몰5" localSheetId="5">BlankMacro1</definedName>
    <definedName name="몰5">BlankMacro1</definedName>
    <definedName name="몰6" localSheetId="5">BlankMacro1</definedName>
    <definedName name="몰6">BlankMacro1</definedName>
    <definedName name="몰라">0</definedName>
    <definedName name="몰라2" localSheetId="5">BlankMacro1</definedName>
    <definedName name="몰라2">BlankMacro1</definedName>
    <definedName name="무선안테나공">95000</definedName>
    <definedName name="무장" localSheetId="5">BLCH</definedName>
    <definedName name="무장">BLCH</definedName>
    <definedName name="문" localSheetId="5">BlankMacro1</definedName>
    <definedName name="문">BlankMacro1</definedName>
    <definedName name="문제점" localSheetId="5">BlankMacro1</definedName>
    <definedName name="문제점">BlankMacro1</definedName>
    <definedName name="물량2" localSheetId="5">{"'PROFORMA'!$A$1:$H$120"}</definedName>
    <definedName name="물량2">{"'PROFORMA'!$A$1:$H$120"}</definedName>
    <definedName name="물량산출근거" localSheetId="5">{"'PROFORMA'!$A$1:$H$120"}</definedName>
    <definedName name="물량산출근거">{"'PROFORMA'!$A$1:$H$120"}</definedName>
    <definedName name="물량산출안" localSheetId="5">{"'PROFORMA'!$A$1:$H$120"}</definedName>
    <definedName name="물량산출안">{"'PROFORMA'!$A$1:$H$120"}</definedName>
    <definedName name="물량집계" localSheetId="5">{"Book1","예술의전당.xls"}</definedName>
    <definedName name="물량집계">{"Book1","예술의전당.xls"}</definedName>
    <definedName name="미끄럼방지산출" localSheetId="5">{"Book1","부대-(표지판,데리,가드).xls","부대-(낙,차,중분대).xls"}</definedName>
    <definedName name="미끄럼방지산출">{"Book1","부대-(표지판,데리,가드).xls","부대-(낙,차,중분대).xls"}</definedName>
    <definedName name="미장기성조서" localSheetId="5">BlankMacro1</definedName>
    <definedName name="미장기성조서">BlankMacro1</definedName>
    <definedName name="미장부대">0.83</definedName>
    <definedName name="ㅂㅂㅂㅂ" localSheetId="5">{"'자리배치도'!$AG$1:$CI$28"}</definedName>
    <definedName name="ㅂㅂㅂㅂ">{"'자리배치도'!$AG$1:$CI$28"}</definedName>
    <definedName name="ㅂㅈ" localSheetId="5">BLCH</definedName>
    <definedName name="ㅂㅈ">BLCH</definedName>
    <definedName name="ㅂㅈㅂㅈ" localSheetId="5">BlankMacro1</definedName>
    <definedName name="ㅂㅈㅂㅈ">BlankMacro1</definedName>
    <definedName name="바바" localSheetId="5">BlankMacro1</definedName>
    <definedName name="바바">BlankMacro1</definedName>
    <definedName name="박상건" localSheetId="5">BlankMacro1</definedName>
    <definedName name="박상건">BlankMacro1</definedName>
    <definedName name="박스바긋" localSheetId="5">{"Book1","부대-(표지판,데리,가드).xls","부대-(낙,차,중분대).xls"}</definedName>
    <definedName name="박스바긋">{"Book1","부대-(표지판,데리,가드).xls","부대-(낙,차,중분대).xls"}</definedName>
    <definedName name="박은하" localSheetId="5">Dlog_Show</definedName>
    <definedName name="박은하">Dlog_Show</definedName>
    <definedName name="박진경" localSheetId="5">BlankMacro1</definedName>
    <definedName name="박진경">BlankMacro1</definedName>
    <definedName name="발주수량" localSheetId="5">BlankMacro1</definedName>
    <definedName name="발주수량">BlankMacro1</definedName>
    <definedName name="발주수량2" localSheetId="5">BlankMacro1</definedName>
    <definedName name="발주수량2">BlankMacro1</definedName>
    <definedName name="방부각재">931007</definedName>
    <definedName name="방부원주">1064010</definedName>
    <definedName name="방부판재">1037435</definedName>
    <definedName name="방수공">43587.7</definedName>
    <definedName name="방음벽2" localSheetId="5">{"Book1","부대-(표지판,데리,가드).xls","부대-(낙,차,중분대).xls"}</definedName>
    <definedName name="방음벽2">{"Book1","부대-(표지판,데리,가드).xls","부대-(낙,차,중분대).xls"}</definedName>
    <definedName name="방음벽4.5" localSheetId="5">{"Book1","부대-(표지판,데리,가드).xls","부대-(낙,차,중분대).xls"}</definedName>
    <definedName name="방음벽4.5">{"Book1","부대-(표지판,데리,가드).xls","부대-(낙,차,중분대).xls"}</definedName>
    <definedName name="배관">"evaluate+'배관산출(신규)'!$D1093"</definedName>
    <definedName name="배수" localSheetId="5">BlankMacro1</definedName>
    <definedName name="배수">BlankMacro1</definedName>
    <definedName name="배전전공">156907</definedName>
    <definedName name="백호02">230000</definedName>
    <definedName name="백호06">300000</definedName>
    <definedName name="백호10">250000</definedName>
    <definedName name="버법리" localSheetId="5">BlankMacro1</definedName>
    <definedName name="버법리">BlankMacro1</definedName>
    <definedName name="버전" localSheetId="5">{"'PROFORMA'!$A$1:$H$120"}</definedName>
    <definedName name="버전">{"'PROFORMA'!$A$1:$H$120"}</definedName>
    <definedName name="변" localSheetId="5">BlankMacro1</definedName>
    <definedName name="변">BlankMacro1</definedName>
    <definedName name="변경" localSheetId="5">{"Book1","TOTAL.xls"}</definedName>
    <definedName name="변경">{"Book1","TOTAL.xls"}</definedName>
    <definedName name="변경1" localSheetId="5">BlankMacro1</definedName>
    <definedName name="변경1">BlankMacro1</definedName>
    <definedName name="변경2차내역서" localSheetId="5">BlankMacro1</definedName>
    <definedName name="변경2차내역서">BlankMacro1</definedName>
    <definedName name="변경내역2차" localSheetId="5">BlankMacro1</definedName>
    <definedName name="변경내역2차">BlankMacro1</definedName>
    <definedName name="변경내역서" localSheetId="5">BlankMacro1</definedName>
    <definedName name="변경내역서">BlankMacro1</definedName>
    <definedName name="별첨1" localSheetId="5">BlankMacro1</definedName>
    <definedName name="별첨1">BlankMacro1</definedName>
    <definedName name="별첨5" localSheetId="5">BlankMacro1</definedName>
    <definedName name="별첨5">BlankMacro1</definedName>
    <definedName name="보일러" localSheetId="5">BlankMacro1</definedName>
    <definedName name="보일러">BlankMacro1</definedName>
    <definedName name="보통">34360</definedName>
    <definedName name="본" localSheetId="5">{"'PROFORMA'!$A$1:$H$120"}</definedName>
    <definedName name="본">{"'PROFORMA'!$A$1:$H$120"}</definedName>
    <definedName name="본사기준" localSheetId="5">BlankMacro1</definedName>
    <definedName name="본사기준">BlankMacro1</definedName>
    <definedName name="본사설계안분석" localSheetId="5">{"'PROFORMA'!$A$1:$H$120"}</definedName>
    <definedName name="본사설계안분석">{"'PROFORMA'!$A$1:$H$120"}</definedName>
    <definedName name="본선노견부옹벽부현황" localSheetId="5">BLCH</definedName>
    <definedName name="본선노견부옹벽부현황">BLCH</definedName>
    <definedName name="봉천동주택2" localSheetId="5">BlankMacro1</definedName>
    <definedName name="봉천동주택2">BlankMacro1</definedName>
    <definedName name="부대공자재집게표" localSheetId="5">BlankMacro1</definedName>
    <definedName name="부대공자재집게표">BlankMacro1</definedName>
    <definedName name="부대입찰잡비" localSheetId="5">Dlog_Show</definedName>
    <definedName name="부대입찰잡비">Dlog_Show</definedName>
    <definedName name="부대집" localSheetId="5">BlankMacro1</definedName>
    <definedName name="부대집">BlankMacro1</definedName>
    <definedName name="부속동연면적">6104</definedName>
    <definedName name="부토" localSheetId="5">Dlog_Show</definedName>
    <definedName name="부토">Dlog_Show</definedName>
    <definedName name="분개표" localSheetId="5">{"서울냉천 3차( 5. 6-7).xls","Sheet1"}</definedName>
    <definedName name="분개표">{"서울냉천 3차( 5. 6-7).xls","Sheet1"}</definedName>
    <definedName name="분류버전" localSheetId="5">{"'PROFORMA'!$A$1:$H$120"}</definedName>
    <definedName name="분류버전">{"'PROFORMA'!$A$1:$H$120"}</definedName>
    <definedName name="분석" localSheetId="5">{"'PROFORMA'!$A$1:$H$120"}</definedName>
    <definedName name="분석">{"'PROFORMA'!$A$1:$H$120"}</definedName>
    <definedName name="분전" localSheetId="5">BlankMacro1</definedName>
    <definedName name="분전">BlankMacro1</definedName>
    <definedName name="분전반1" localSheetId="5">BlankMacro1</definedName>
    <definedName name="분전반1">BlankMacro1</definedName>
    <definedName name="분전반제조총괄표" localSheetId="5">{"'건축내역'!$A$1:$L$413"}</definedName>
    <definedName name="분전반제조총괄표">{"'건축내역'!$A$1:$L$413"}</definedName>
    <definedName name="비계공">66149</definedName>
    <definedName name="비교">255</definedName>
    <definedName name="비교표1">255</definedName>
    <definedName name="비유다">250000</definedName>
    <definedName name="ㅅㅅㅅㅅ" localSheetId="5">BlankMacro1</definedName>
    <definedName name="ㅅㅅㅅㅅ">BlankMacro1</definedName>
    <definedName name="사급4억" localSheetId="5">{"Book1","부대-(표지병,미끄럼,boq,세륜).xls","부대-(총집계,차선도색)-new.xls"}</definedName>
    <definedName name="사급4억">{"Book1","부대-(표지병,미끄럼,boq,세륜).xls","부대-(총집계,차선도색)-new.xls"}</definedName>
    <definedName name="사업" localSheetId="5">BlankMacro1</definedName>
    <definedName name="사업">BlankMacro1</definedName>
    <definedName name="사업수지" localSheetId="5">BlankMacro1</definedName>
    <definedName name="사업수지">BlankMacro1</definedName>
    <definedName name="사유서" localSheetId="5">{"Book1","수시.XLS"}</definedName>
    <definedName name="사유서">{"Book1","수시.XLS"}</definedName>
    <definedName name="산" localSheetId="5">BlankMacro1</definedName>
    <definedName name="산">BlankMacro1</definedName>
    <definedName name="산근" localSheetId="5">BlankMacro1</definedName>
    <definedName name="산근">BlankMacro1</definedName>
    <definedName name="산마루측구" localSheetId="5">BlankMacro1</definedName>
    <definedName name="산마루측구">BlankMacro1</definedName>
    <definedName name="산수" localSheetId="5">BlankMacro1</definedName>
    <definedName name="산수">BlankMacro1</definedName>
    <definedName name="산출JB" localSheetId="5">BlankMacro1</definedName>
    <definedName name="산출JB">BlankMacro1</definedName>
    <definedName name="산출근거" localSheetId="5">BlankMacro1</definedName>
    <definedName name="산출근거">BlankMacro1</definedName>
    <definedName name="산출근거1" localSheetId="5">BlankMacro1</definedName>
    <definedName name="산출근거1">BlankMacro1</definedName>
    <definedName name="산출근거2" localSheetId="5">BlankMacro1</definedName>
    <definedName name="산출근거2">BlankMacro1</definedName>
    <definedName name="산출일위대가통신" localSheetId="5">BlankMacro1</definedName>
    <definedName name="산출일위대가통신">BlankMacro1</definedName>
    <definedName name="살수차">220000</definedName>
    <definedName name="삼웅건설" localSheetId="5">BlankMacro1</definedName>
    <definedName name="삼웅건설">BlankMacro1</definedName>
    <definedName name="삼평1교이월수량집계표" localSheetId="5">BlankMacro1</definedName>
    <definedName name="삼평1교이월수량집계표">BlankMacro1</definedName>
    <definedName name="삼평1교총괄집계표" localSheetId="5">BlankMacro1</definedName>
    <definedName name="삼평1교총괄집계표">BlankMacro1</definedName>
    <definedName name="상가연면적">206</definedName>
    <definedName name="새로" localSheetId="5">BlankMacro1</definedName>
    <definedName name="새로">BlankMacro1</definedName>
    <definedName name="석공">54085.2</definedName>
    <definedName name="석재받은의뢰업체">255</definedName>
    <definedName name="석정건설" localSheetId="5">BlankMacro1</definedName>
    <definedName name="석정건설">BlankMacro1</definedName>
    <definedName name="선금내역" localSheetId="5">BlankMacro1</definedName>
    <definedName name="선금내역">BlankMacro1</definedName>
    <definedName name="선금내역2" localSheetId="5">BlankMacro1</definedName>
    <definedName name="선금내역2">BlankMacro1</definedName>
    <definedName name="선급금" localSheetId="5">BlankMacro1</definedName>
    <definedName name="선급금">BlankMacro1</definedName>
    <definedName name="선급내역" localSheetId="5">BlankMacro1</definedName>
    <definedName name="선급내역">BlankMacro1</definedName>
    <definedName name="선투자다" localSheetId="5">{"'자리배치도'!$AG$1:$CI$28"}</definedName>
    <definedName name="선투자다">{"'자리배치도'!$AG$1:$CI$28"}</definedName>
    <definedName name="설계내역서" localSheetId="5">{"'별표'!$N$220"}</definedName>
    <definedName name="설계내역서">{"'별표'!$N$220"}</definedName>
    <definedName name="설계내역서_1" localSheetId="5">{"'별표'!$N$220"}</definedName>
    <definedName name="설계내역서_1">{"'별표'!$N$220"}</definedName>
    <definedName name="설계내역서_2" localSheetId="5">{"'별표'!$N$220"}</definedName>
    <definedName name="설계내역서_2">{"'별표'!$N$220"}</definedName>
    <definedName name="설계내역서_3" localSheetId="5">{"'별표'!$N$220"}</definedName>
    <definedName name="설계내역서_3">{"'별표'!$N$220"}</definedName>
    <definedName name="설계내역서_4" localSheetId="5">{"'별표'!$N$220"}</definedName>
    <definedName name="설계내역서_4">{"'별표'!$N$220"}</definedName>
    <definedName name="설계내역서_5" localSheetId="5">{"'별표'!$N$220"}</definedName>
    <definedName name="설계내역서_5">{"'별표'!$N$220"}</definedName>
    <definedName name="설계변경내역서기계" localSheetId="5">BlankMacro1</definedName>
    <definedName name="설계변경내역서기계">BlankMacro1</definedName>
    <definedName name="설계설명서" localSheetId="5">BlankMacro1</definedName>
    <definedName name="설계설명서">BlankMacro1</definedName>
    <definedName name="설계율">1</definedName>
    <definedName name="설비기계제작" localSheetId="5">BlankMacro1</definedName>
    <definedName name="설비기계제작">BlankMacro1</definedName>
    <definedName name="설비덕트집계표" localSheetId="5">BlankMacro1</definedName>
    <definedName name="설비덕트집계표">BlankMacro1</definedName>
    <definedName name="설서" localSheetId="5">{"'별표'!$N$220"}</definedName>
    <definedName name="설서">{"'별표'!$N$220"}</definedName>
    <definedName name="성원" localSheetId="5">BlankMacro1</definedName>
    <definedName name="성원">BlankMacro1</definedName>
    <definedName name="셋트앵커">2131</definedName>
    <definedName name="셋트앵커2">685.55</definedName>
    <definedName name="소방공량산출서" localSheetId="5">BlankMacro1</definedName>
    <definedName name="소방공량산출서">BlankMacro1</definedName>
    <definedName name="소방내역" localSheetId="5">BlankMacro1</definedName>
    <definedName name="소방내역">BlankMacro1</definedName>
    <definedName name="소방내역서" localSheetId="5">BlankMacro1</definedName>
    <definedName name="소방내역서">BlankMacro1</definedName>
    <definedName name="소방원가" localSheetId="5">BlankMacro1</definedName>
    <definedName name="소방원가">BlankMacro1</definedName>
    <definedName name="소방전기설비" localSheetId="5">BlankMacro1</definedName>
    <definedName name="소방전기설비">BlankMacro1</definedName>
    <definedName name="수량" localSheetId="5">BlankMacro1</definedName>
    <definedName name="수량">BlankMacro1</definedName>
    <definedName name="수량산출" localSheetId="5">BlankMacro1</definedName>
    <definedName name="수량산출">BlankMacro1</definedName>
    <definedName name="수량산출1" localSheetId="5">BlankMacro1</definedName>
    <definedName name="수량산출1">BlankMacro1</definedName>
    <definedName name="수량산출2" localSheetId="5">BlankMacro1</definedName>
    <definedName name="수량산출2">BlankMacro1</definedName>
    <definedName name="수량산출3" localSheetId="5">BlankMacro1</definedName>
    <definedName name="수량산출3">BlankMacro1</definedName>
    <definedName name="수량산출5" localSheetId="5">BlankMacro1</definedName>
    <definedName name="수량산출5">BlankMacro1</definedName>
    <definedName name="수량산출6" localSheetId="5">BlankMacro1</definedName>
    <definedName name="수량산출6">BlankMacro1</definedName>
    <definedName name="수량산출서표지" localSheetId="5">BlankMacro1</definedName>
    <definedName name="수량산출서표지">BlankMacro1</definedName>
    <definedName name="수량산출서표지1" localSheetId="5">BlankMacro1</definedName>
    <definedName name="수량산출서표지1">BlankMacro1</definedName>
    <definedName name="수량집계표" localSheetId="5">{"Book1","호안(별표&amp;부표).xls","box(최근).xls"}</definedName>
    <definedName name="수량집계표">{"Book1","호안(별표&amp;부표).xls","box(최근).xls"}</definedName>
    <definedName name="수로관물량집계" localSheetId="5">BlankMacro1</definedName>
    <definedName name="수로관물량집계">BlankMacro1</definedName>
    <definedName name="수배전반" localSheetId="5">BlankMacro1</definedName>
    <definedName name="수배전반">BlankMacro1</definedName>
    <definedName name="수장부대">0.83</definedName>
    <definedName name="수정본" localSheetId="5">{"'PROFORMA'!$A$1:$H$120"}</definedName>
    <definedName name="수정본">{"'PROFORMA'!$A$1:$H$120"}</definedName>
    <definedName name="수정액" localSheetId="5">BlankMacro1</definedName>
    <definedName name="수정액">BlankMacro1</definedName>
    <definedName name="숙" localSheetId="5">BlankMacro1</definedName>
    <definedName name="숙">BlankMacro1</definedName>
    <definedName name="스텐레스판">2149455</definedName>
    <definedName name="시3" localSheetId="5">BlankMacro1</definedName>
    <definedName name="시3">BlankMacro1</definedName>
    <definedName name="시4" localSheetId="5">BlankMacro1</definedName>
    <definedName name="시4">BlankMacro1</definedName>
    <definedName name="시기목" localSheetId="5">BlankMacro1</definedName>
    <definedName name="시기목">BlankMacro1</definedName>
    <definedName name="시리" localSheetId="5">BlankMacro1</definedName>
    <definedName name="시리">BlankMacro1</definedName>
    <definedName name="시멘트" localSheetId="5">BlankMacro1</definedName>
    <definedName name="시멘트">BlankMacro1</definedName>
    <definedName name="시멘트1" localSheetId="5">BlankMacro1</definedName>
    <definedName name="시멘트1">BlankMacro1</definedName>
    <definedName name="시멘트6" localSheetId="5">BlankMacro1</definedName>
    <definedName name="시멘트6">BlankMacro1</definedName>
    <definedName name="시설공사" localSheetId="5">BlankMacro1</definedName>
    <definedName name="시설공사">BlankMacro1</definedName>
    <definedName name="식대">4000+1500*2</definedName>
    <definedName name="신규품목" localSheetId="5">{"Book1","제품부두.xls"}</definedName>
    <definedName name="신규품목">{"Book1","제품부두.xls"}</definedName>
    <definedName name="신태명" localSheetId="5">BlankMacro1</definedName>
    <definedName name="신태명">BlankMacro1</definedName>
    <definedName name="실습동" localSheetId="5">BlankMacro1</definedName>
    <definedName name="실습동">BlankMacro1</definedName>
    <definedName name="실행" localSheetId="5">{"'PROFORMA'!$A$1:$H$120"}</definedName>
    <definedName name="실행">{"'PROFORMA'!$A$1:$H$120"}</definedName>
    <definedName name="실행보고서1" localSheetId="5">BlankMacro1</definedName>
    <definedName name="실행보고서1">BlankMacro1</definedName>
    <definedName name="실행분석" localSheetId="5">{"'PROFORMA'!$A$1:$H$120"}</definedName>
    <definedName name="실행분석">{"'PROFORMA'!$A$1:$H$120"}</definedName>
    <definedName name="실행분석1" localSheetId="5">{"'PROFORMA'!$A$1:$H$120"}</definedName>
    <definedName name="실행분석1">{"'PROFORMA'!$A$1:$H$120"}</definedName>
    <definedName name="실행양식" localSheetId="5">BlankMacro1</definedName>
    <definedName name="실행양식">BlankMacro1</definedName>
    <definedName name="십습동" localSheetId="5">BlankMacro1</definedName>
    <definedName name="십습동">BlankMacro1</definedName>
    <definedName name="ㅇ1" localSheetId="5">{"Book1","부대-(표지판,데리,가드).xls","부대-(낙,차,중분대).xls"}</definedName>
    <definedName name="ㅇ1">{"Book1","부대-(표지판,데리,가드).xls","부대-(낙,차,중분대).xls"}</definedName>
    <definedName name="ㅇㄴㄻㅎㅈㄷㅈㄷㄴ" localSheetId="5">{"'Sheet1'!$D$19","'Sheet1'!$B$22:$E$22"}</definedName>
    <definedName name="ㅇㄴㄻㅎㅈㄷㅈㄷㄴ">{"'Sheet1'!$D$19","'Sheet1'!$B$22:$E$22"}</definedName>
    <definedName name="ㅇㄴㅇㄴㅇㄴ" localSheetId="5">BlankMacro1</definedName>
    <definedName name="ㅇㄴㅇㄴㅇㄴ">BlankMacro1</definedName>
    <definedName name="ㅇㄴㅇㄹ" localSheetId="5">{"'자리배치도'!$AG$1:$CI$28"}</definedName>
    <definedName name="ㅇㄴㅇㄹ">{"'자리배치도'!$AG$1:$CI$28"}</definedName>
    <definedName name="ㅇㄴㅇㅁ" localSheetId="5">{"'자리배치도'!$AG$1:$CI$28"}</definedName>
    <definedName name="ㅇㄴㅇㅁ">{"'자리배치도'!$AG$1:$CI$28"}</definedName>
    <definedName name="ㅇ노" localSheetId="5">BlankMacro1</definedName>
    <definedName name="ㅇ노">BlankMacro1</definedName>
    <definedName name="ㅇㄹ" localSheetId="5">{"Book1","호안(별표&amp;부표).xls","box(최근).xls"}</definedName>
    <definedName name="ㅇㄹ">{"Book1","호안(별표&amp;부표).xls","box(최근).xls"}</definedName>
    <definedName name="ㅇㄹㄴ" localSheetId="5">BLCH</definedName>
    <definedName name="ㅇㄹㄴ">BLCH</definedName>
    <definedName name="ㅇㄻㄹㅇ" localSheetId="5">{"'자리배치도'!$AG$1:$CI$28"}</definedName>
    <definedName name="ㅇㄻㄹㅇ">{"'자리배치도'!$AG$1:$CI$28"}</definedName>
    <definedName name="ㅇㅁㄴㄹㅇㅎㄻ" localSheetId="5">{"'자리배치도'!$AG$1:$CI$28"}</definedName>
    <definedName name="ㅇㅁㄴㄹㅇㅎㄻ">{"'자리배치도'!$AG$1:$CI$28"}</definedName>
    <definedName name="ㅇㅁㄹㄹㄹㅇㅁㄹㅇㄹㅇㅁㄹㄹ" localSheetId="5">{"'자리배치도'!$AG$1:$CI$28"}</definedName>
    <definedName name="ㅇㅁㄹㄹㄹㅇㅁㄹㅇㄹㅇㅁㄹㄹ">{"'자리배치도'!$AG$1:$CI$28"}</definedName>
    <definedName name="ㅇㅁㅇㄹ" localSheetId="5">{"'자리배치도'!$AG$1:$CI$28"}</definedName>
    <definedName name="ㅇㅁㅇㄹ">{"'자리배치도'!$AG$1:$CI$28"}</definedName>
    <definedName name="ㅇㅇㄴㅁㅇㄴㅁ" localSheetId="5">{"'자리배치도'!$AG$1:$CI$28"}</definedName>
    <definedName name="ㅇㅇㄴㅁㅇㄴㅁ">{"'자리배치도'!$AG$1:$CI$28"}</definedName>
    <definedName name="ㅇㅇㄻㄴㄹㅇㄹㅇㅁㄴ" localSheetId="5">{"'자리배치도'!$AG$1:$CI$28"}</definedName>
    <definedName name="ㅇㅇㄻㄴㄹㅇㄹㅇㅁㄴ">{"'자리배치도'!$AG$1:$CI$28"}</definedName>
    <definedName name="ㅇㅇ미가" localSheetId="5">BlankMacro1</definedName>
    <definedName name="ㅇㅇ미가">BlankMacro1</definedName>
    <definedName name="ㅇㅇㅇㅇ" localSheetId="5">BlankMacro1</definedName>
    <definedName name="ㅇㅇㅇㅇ">BlankMacro1</definedName>
    <definedName name="ㅇㅇㅇㅇㅁ" localSheetId="5">{"'자리배치도'!$AG$1:$CI$28"}</definedName>
    <definedName name="ㅇㅇㅇㅇㅁ">{"'자리배치도'!$AG$1:$CI$28"}</definedName>
    <definedName name="ㅇㅇㅇㅇㅇ" localSheetId="5">{"'PROFORMA'!$A$1:$H$120"}</definedName>
    <definedName name="ㅇㅇㅇㅇㅇ">{"'PROFORMA'!$A$1:$H$120"}</definedName>
    <definedName name="ㅇㅎㅇ" localSheetId="5">{"Book1","토공.xls"}</definedName>
    <definedName name="ㅇㅎㅇ">{"Book1","토공.xls"}</definedName>
    <definedName name="ㅇㅎㅇㅁ호" localSheetId="5">BlankMacro1</definedName>
    <definedName name="ㅇㅎㅇㅁ호">BlankMacro1</definedName>
    <definedName name="아늘믿" localSheetId="5">BlankMacro1</definedName>
    <definedName name="아늘믿">BlankMacro1</definedName>
    <definedName name="아니" localSheetId="5">BlankMacro1</definedName>
    <definedName name="아니">BlankMacro1</definedName>
    <definedName name="아다" localSheetId="5">BlankMacro1</definedName>
    <definedName name="아다">BlankMacro1</definedName>
    <definedName name="아디" localSheetId="5">BlankMacro1</definedName>
    <definedName name="아디">BlankMacro1</definedName>
    <definedName name="아르" localSheetId="5">BlankMacro1</definedName>
    <definedName name="아르">BlankMacro1</definedName>
    <definedName name="아서" localSheetId="5">BlankMacro1</definedName>
    <definedName name="아서">BlankMacro1</definedName>
    <definedName name="아스팔트포장복구" localSheetId="5">{"Book1","토공.xls"}</definedName>
    <definedName name="아스팔트포장복구">{"Book1","토공.xls"}</definedName>
    <definedName name="아아33">0</definedName>
    <definedName name="아아아" localSheetId="5">{"'PROFORMA'!$A$1:$H$120"}</definedName>
    <definedName name="아아아">{"'PROFORMA'!$A$1:$H$120"}</definedName>
    <definedName name="아안녕" localSheetId="5">{"'별표'!$N$220"}</definedName>
    <definedName name="아안녕">{"'별표'!$N$220"}</definedName>
    <definedName name="아자자자자" localSheetId="5">{"'PROFORMA'!$A$1:$H$120"}</definedName>
    <definedName name="아자자자자">{"'PROFORMA'!$A$1:$H$120"}</definedName>
    <definedName name="아파트내역2" localSheetId="5">{"'Sheet1'!$A$4:$M$21","'Sheet1'!$J$17:$K$19"}</definedName>
    <definedName name="아파트내역2">{"'Sheet1'!$A$4:$M$21","'Sheet1'!$J$17:$K$19"}</definedName>
    <definedName name="아ㅓㄹ이" localSheetId="5">BlankMacro1</definedName>
    <definedName name="아ㅓㄹ이">BlankMacro1</definedName>
    <definedName name="안녕" localSheetId="5">{"'별표'!$N$220"}</definedName>
    <definedName name="안녕">{"'별표'!$N$220"}</definedName>
    <definedName name="안녕_1" localSheetId="5">{"'별표'!$N$220"}</definedName>
    <definedName name="안녕_1">{"'별표'!$N$220"}</definedName>
    <definedName name="안녕_2" localSheetId="5">{"'별표'!$N$220"}</definedName>
    <definedName name="안녕_2">{"'별표'!$N$220"}</definedName>
    <definedName name="안녕_3" localSheetId="5">{"'별표'!$N$220"}</definedName>
    <definedName name="안녕_3">{"'별표'!$N$220"}</definedName>
    <definedName name="안녕_4" localSheetId="5">{"'별표'!$N$220"}</definedName>
    <definedName name="안녕_4">{"'별표'!$N$220"}</definedName>
    <definedName name="안녕_5" localSheetId="5">{"'별표'!$N$220"}</definedName>
    <definedName name="안녕_5">{"'별표'!$N$220"}</definedName>
    <definedName name="안전규제봉" localSheetId="5">{"Book1","부대-(표지판,데리,가드).xls","부대-(낙,차,중분대).xls"}</definedName>
    <definedName name="안전규제봉">{"Book1","부대-(표지판,데리,가드).xls","부대-(낙,차,중분대).xls"}</definedName>
    <definedName name="안전발판" localSheetId="5">{"Book1","수시.XLS"}</definedName>
    <definedName name="안전발판">{"Book1","수시.XLS"}</definedName>
    <definedName name="알어러" localSheetId="5">BLCH</definedName>
    <definedName name="알어러">BLCH</definedName>
    <definedName name="압량" localSheetId="5">BlankMacro1</definedName>
    <definedName name="압량">BlankMacro1</definedName>
    <definedName name="압량1" localSheetId="5">BlankMacro1</definedName>
    <definedName name="압량1">BlankMacro1</definedName>
    <definedName name="압량초등" localSheetId="5">BlankMacro1</definedName>
    <definedName name="압량초등">BlankMacro1</definedName>
    <definedName name="양식6">255</definedName>
    <definedName name="양중계획" localSheetId="5">BlankMacro1</definedName>
    <definedName name="양중계획">BlankMacro1</definedName>
    <definedName name="어ㅏ아" localSheetId="5">BLCH</definedName>
    <definedName name="어ㅏ아">BLCH</definedName>
    <definedName name="어ㅓㅓ" localSheetId="5">{"Book1","수시.XLS"}</definedName>
    <definedName name="어ㅓㅓ">{"Book1","수시.XLS"}</definedName>
    <definedName name="어ㅣㅏㅓㄹ이" localSheetId="5">BlankMacro1</definedName>
    <definedName name="어ㅣㅏㅓㄹ이">BlankMacro1</definedName>
    <definedName name="언" localSheetId="5">Dlog_Show</definedName>
    <definedName name="언">Dlog_Show</definedName>
    <definedName name="업체견적서" localSheetId="5">BlankMacro1</definedName>
    <definedName name="업체견적서">BlankMacro1</definedName>
    <definedName name="업체기성" localSheetId="5">BlankMacro1</definedName>
    <definedName name="업체기성">BlankMacro1</definedName>
    <definedName name="업체기성지급" localSheetId="5">BlankMacro1</definedName>
    <definedName name="업체기성지급">BlankMacro1</definedName>
    <definedName name="에러" localSheetId="5">{"'별표'!$N$220"}</definedName>
    <definedName name="에러">{"'별표'!$N$220"}</definedName>
    <definedName name="역가" localSheetId="5">BlankMacro1</definedName>
    <definedName name="역가">BlankMacro1</definedName>
    <definedName name="연구소3" localSheetId="5">{"'표지'!$B$1:$H$20","'표지'!$B$7:$D$10"}</definedName>
    <definedName name="연구소3">{"'표지'!$B$1:$H$20","'표지'!$B$7:$D$10"}</definedName>
    <definedName name="연구소동" localSheetId="5">{"'표지'!$B$1:$H$20","'표지'!$B$7:$D$10"}</definedName>
    <definedName name="연구소동">{"'표지'!$B$1:$H$20","'표지'!$B$7:$D$10"}</definedName>
    <definedName name="연면적">24680</definedName>
    <definedName name="연면적평">1285</definedName>
    <definedName name="영동전도금" localSheetId="5">BlankMacro1</definedName>
    <definedName name="영동전도금">BlankMacro1</definedName>
    <definedName name="영양고" localSheetId="5">BlankMacro1</definedName>
    <definedName name="영양고">BlankMacro1</definedName>
    <definedName name="예산" localSheetId="5">{"Book1","수시.XLS"}</definedName>
    <definedName name="예산">{"Book1","수시.XLS"}</definedName>
    <definedName name="예산설명서" localSheetId="5">{"Book1","부대-(표지판,데리,가드).xls","부대-(낙,차,중분대).xls"}</definedName>
    <definedName name="예산설명서">{"Book1","부대-(표지판,데리,가드).xls","부대-(낙,차,중분대).xls"}</definedName>
    <definedName name="예상" localSheetId="5">{"Book1","킥오프원.xls","킥오프투.xls","덕소킥오프31.27xls.xls"}</definedName>
    <definedName name="예상">{"Book1","킥오프원.xls","킥오프투.xls","덕소킥오프31.27xls.xls"}</definedName>
    <definedName name="오늘도" localSheetId="5">{"Book1","TOTAL.xls"}</definedName>
    <definedName name="오늘도">{"Book1","TOTAL.xls"}</definedName>
    <definedName name="옥외토공" localSheetId="5">BlankMacro1</definedName>
    <definedName name="옥외토공">BlankMacro1</definedName>
    <definedName name="왜" localSheetId="5">BlankMacro1</definedName>
    <definedName name="왜">BlankMacro1</definedName>
    <definedName name="왜관" localSheetId="5">BlankMacro1</definedName>
    <definedName name="왜관">BlankMacro1</definedName>
    <definedName name="왜관초등" localSheetId="5">BlankMacro1</definedName>
    <definedName name="왜관초등">BlankMacro1</definedName>
    <definedName name="용마" localSheetId="5">BlankMacro1</definedName>
    <definedName name="용마">BlankMacro1</definedName>
    <definedName name="용마1" localSheetId="5">BlankMacro1</definedName>
    <definedName name="용마1">BlankMacro1</definedName>
    <definedName name="용수개거집계표" localSheetId="5">{"Book1","부대-(표지판,데리,가드).xls","부대-(낙,차,중분대).xls"}</definedName>
    <definedName name="용수개거집계표">{"Book1","부대-(표지판,데리,가드).xls","부대-(낙,차,중분대).xls"}</definedName>
    <definedName name="운반차운전사">55214</definedName>
    <definedName name="원가1" localSheetId="5">BlankMacro1</definedName>
    <definedName name="원가1">BlankMacro1</definedName>
    <definedName name="원가2" localSheetId="5">BlankMacro1</definedName>
    <definedName name="원가2">BlankMacro1</definedName>
    <definedName name="원가기계" localSheetId="5">{"Book1","수시.XLS"}</definedName>
    <definedName name="원가기계">{"Book1","수시.XLS"}</definedName>
    <definedName name="원격검침" localSheetId="5">BlankMacro1</definedName>
    <definedName name="원격검침">BlankMacro1</definedName>
    <definedName name="원본선투자잔액" localSheetId="5">{"'자리배치도'!$AG$1:$CI$28"}</definedName>
    <definedName name="원본선투자잔액">{"'자리배치도'!$AG$1:$CI$28"}</definedName>
    <definedName name="윤" localSheetId="5">{"Book1","부대-(표지판,데리,가드).xls","부대-(낙,차,중분대).xls"}</definedName>
    <definedName name="윤">{"Book1","부대-(표지판,데리,가드).xls","부대-(낙,차,중분대).xls"}</definedName>
    <definedName name="융창할증" localSheetId="5">{"서울냉천 3차( 5. 6-7).xls","Sheet1"}</definedName>
    <definedName name="융창할증">{"서울냉천 3차( 5. 6-7).xls","Sheet1"}</definedName>
    <definedName name="은강" localSheetId="5">BlankMacro1</definedName>
    <definedName name="은강">BlankMacro1</definedName>
    <definedName name="이가" localSheetId="5">{"'Firr(선)'!$AS$1:$AY$62","'Firr(사)'!$AS$1:$AY$62","'Firr(회)'!$AS$1:$AY$62","'Firr(선)'!$L$1:$V$62","'Firr(사)'!$L$1:$V$62","'Firr(회)'!$L$1:$V$62"}</definedName>
    <definedName name="이가">{"'Firr(선)'!$AS$1:$AY$62","'Firr(사)'!$AS$1:$AY$62","'Firr(회)'!$AS$1:$AY$62","'Firr(선)'!$L$1:$V$62","'Firr(사)'!$L$1:$V$62","'Firr(회)'!$L$1:$V$62"}</definedName>
    <definedName name="이근우" localSheetId="5">BlankMacro1</definedName>
    <definedName name="이근우">BlankMacro1</definedName>
    <definedName name="이런" localSheetId="5">BlankMacro1</definedName>
    <definedName name="이런">BlankMacro1</definedName>
    <definedName name="이런1" localSheetId="5">BlankMacro1</definedName>
    <definedName name="이런1">BlankMacro1</definedName>
    <definedName name="이름모름" localSheetId="5">{"'별표'!$N$220"}</definedName>
    <definedName name="이름모름">{"'별표'!$N$220"}</definedName>
    <definedName name="이상" localSheetId="5">BlankMacro1</definedName>
    <definedName name="이상">BlankMacro1</definedName>
    <definedName name="이설수량산출" localSheetId="5">BlankMacro1</definedName>
    <definedName name="이설수량산출">BlankMacro1</definedName>
    <definedName name="이이" localSheetId="5">BlankMacro1</definedName>
    <definedName name="이이">BlankMacro1</definedName>
    <definedName name="이현일" localSheetId="5">BLCH</definedName>
    <definedName name="이현일">BLCH</definedName>
    <definedName name="이형철근">266523</definedName>
    <definedName name="인상익" localSheetId="5">BlankMacro1</definedName>
    <definedName name="인상익">BlankMacro1</definedName>
    <definedName name="인수봉" localSheetId="5">{"Book1","도곡1실행.xls"}</definedName>
    <definedName name="인수봉">{"Book1","도곡1실행.xls"}</definedName>
    <definedName name="인원조직">0</definedName>
    <definedName name="일" localSheetId="5">BlankMacro1</definedName>
    <definedName name="일">BlankMacro1</definedName>
    <definedName name="일반외과.응급센터.헬리포터" localSheetId="5">BLCH</definedName>
    <definedName name="일반외과.응급센터.헬리포터">BLCH</definedName>
    <definedName name="일산사업팀" localSheetId="5">BlankMacro1</definedName>
    <definedName name="일산사업팀">BlankMacro1</definedName>
    <definedName name="일위대가표" localSheetId="5">{"Book1","대전관저설변.xls"}</definedName>
    <definedName name="일위대가표">{"Book1","대전관저설변.xls"}</definedName>
    <definedName name="입찰견적보고서" localSheetId="5">{"Book1","TOTAL.xls"}</definedName>
    <definedName name="입찰견적보고서">{"Book1","TOTAL.xls"}</definedName>
    <definedName name="ㅈㄷ" localSheetId="5">BlankMacro1</definedName>
    <definedName name="ㅈㄷ">BlankMacro1</definedName>
    <definedName name="ㅈㄷㄱㄷㅈㄱ" localSheetId="5">{"'Sheet1'!$A$22:$G$23","'Sheet1'!$A$6","'Sheet1'!$E$10","'Sheet1'!$A$1:$F$23","'Sheet1'!$B$10","'Sheet1'!$A$1:$G$22","'Sheet1'!$A$1:$G$51"}</definedName>
    <definedName name="ㅈㄷㄱㄷㅈㄱ">{"'Sheet1'!$A$22:$G$23","'Sheet1'!$A$6","'Sheet1'!$E$10","'Sheet1'!$A$1:$F$23","'Sheet1'!$B$10","'Sheet1'!$A$1:$G$22","'Sheet1'!$A$1:$G$51"}</definedName>
    <definedName name="ㅈㄷㄱㄷㅈㅂㄱㄷㅈㅅㄷㅈㅅ4ㅈㄱ됴" localSheetId="5">BlankMacro1</definedName>
    <definedName name="ㅈㄷㄱㄷㅈㅂㄱㄷㅈㅅㄷㅈㅅ4ㅈㄱ됴">BlankMacro1</definedName>
    <definedName name="ㅈㄷㄱㅂㄱㄷㅈㅂ" localSheetId="5">BlankMacro1</definedName>
    <definedName name="ㅈㄷㄱㅂㄱㄷㅈㅂ">BlankMacro1</definedName>
    <definedName name="ㅈㅂ" localSheetId="5">BlankMacro1</definedName>
    <definedName name="ㅈㅂ">BlankMacro1</definedName>
    <definedName name="ㅈㅈㅈㅈ" localSheetId="5">BlankMacro1</definedName>
    <definedName name="ㅈㅈㅈㅈ">BlankMacro1</definedName>
    <definedName name="ㅈㅈㅈㅈㅈ" localSheetId="5">BlankMacro1</definedName>
    <definedName name="ㅈㅈㅈㅈㅈ">BlankMacro1</definedName>
    <definedName name="자3" localSheetId="5">BlankMacro1</definedName>
    <definedName name="자3">BlankMacro1</definedName>
    <definedName name="자4" localSheetId="5">BlankMacro1</definedName>
    <definedName name="자4">BlankMacro1</definedName>
    <definedName name="자금" localSheetId="5">BlankMacro1</definedName>
    <definedName name="자금">BlankMacro1</definedName>
    <definedName name="자동제어1차공량산출" localSheetId="5">BlankMacro1</definedName>
    <definedName name="자동제어1차공량산출">BlankMacro1</definedName>
    <definedName name="자연석놓기" localSheetId="5">BlankMacro1</definedName>
    <definedName name="자연석놓기">BlankMacro1</definedName>
    <definedName name="자재집계5" localSheetId="5">BlankMacro1</definedName>
    <definedName name="자재집계5">BlankMacro1</definedName>
    <definedName name="자재총괄집계2" localSheetId="5">{"Book1","토공.xls"}</definedName>
    <definedName name="자재총괄집계2">{"Book1","토공.xls"}</definedName>
    <definedName name="자재총괄집계3" localSheetId="5">{"Book1","토공.xls"}</definedName>
    <definedName name="자재총괄집계3">{"Book1","토공.xls"}</definedName>
    <definedName name="자전거" localSheetId="5">BlankMacro1</definedName>
    <definedName name="자전거">BlankMacro1</definedName>
    <definedName name="자전거보관소" localSheetId="5">BlankMacro1</definedName>
    <definedName name="자전거보관소">BlankMacro1</definedName>
    <definedName name="장교폐기물" localSheetId="5">{"Book1","수시.XLS"}</definedName>
    <definedName name="장교폐기물">{"Book1","수시.XLS"}</definedName>
    <definedName name="재ㅐㅇ" localSheetId="5">BlankMacro1</definedName>
    <definedName name="재ㅐㅇ">BlankMacro1</definedName>
    <definedName name="저압케이블공">73973</definedName>
    <definedName name="전기" localSheetId="5">BlankMacro1</definedName>
    <definedName name="전기">BlankMacro1</definedName>
    <definedName name="전기공사원가" localSheetId="5">BlankMacro1</definedName>
    <definedName name="전기공사원가">BlankMacro1</definedName>
    <definedName name="전기공사원가내역" localSheetId="5">BlankMacro1</definedName>
    <definedName name="전기공사원가내역">BlankMacro1</definedName>
    <definedName name="전기기사1급">64800</definedName>
    <definedName name="전기기사2급">62990</definedName>
    <definedName name="전기내역" localSheetId="5">BlankMacro1</definedName>
    <definedName name="전기내역">BlankMacro1</definedName>
    <definedName name="전기내역1" localSheetId="5">BlankMacro1</definedName>
    <definedName name="전기내역1">BlankMacro1</definedName>
    <definedName name="전기내역서" localSheetId="5">{"Book1","수시.XLS"}</definedName>
    <definedName name="전기내역서">{"Book1","수시.XLS"}</definedName>
    <definedName name="전기변경1" localSheetId="5">BlankMacro1</definedName>
    <definedName name="전기변경1">BlankMacro1</definedName>
    <definedName name="전기변경3" localSheetId="5">BlankMacro1</definedName>
    <definedName name="전기변경3">BlankMacro1</definedName>
    <definedName name="전기원가" localSheetId="5">BLCH</definedName>
    <definedName name="전기원가">BLCH</definedName>
    <definedName name="전철">0</definedName>
    <definedName name="전체제조총괄표" localSheetId="5">{"'건축내역'!$A$1:$L$413"}</definedName>
    <definedName name="전체제조총괄표">{"'건축내역'!$A$1:$L$413"}</definedName>
    <definedName name="전화" localSheetId="5">BlankMacro1</definedName>
    <definedName name="전화">BlankMacro1</definedName>
    <definedName name="절감" localSheetId="5">{"Book1","수시.XLS"}</definedName>
    <definedName name="절감">{"Book1","수시.XLS"}</definedName>
    <definedName name="점토" localSheetId="5">BlankMacro1</definedName>
    <definedName name="점토">BlankMacro1</definedName>
    <definedName name="점토1" localSheetId="5">BlankMacro1</definedName>
    <definedName name="점토1">BlankMacro1</definedName>
    <definedName name="접속도로" localSheetId="5">BlankMacro1</definedName>
    <definedName name="접속도로">BlankMacro1</definedName>
    <definedName name="정립특수" localSheetId="5">{"Book1","01-1월자금청구.xls"}</definedName>
    <definedName name="정립특수">{"Book1","01-1월자금청구.xls"}</definedName>
    <definedName name="제" localSheetId="5">Dlog_Show</definedName>
    <definedName name="제">Dlog_Show</definedName>
    <definedName name="제동시험동" localSheetId="5">{"'PROFORMA'!$A$1:$H$120"}</definedName>
    <definedName name="제동시험동">{"'PROFORMA'!$A$1:$H$120"}</definedName>
    <definedName name="제조원가율">"database+전체!$A$4:$W$825"</definedName>
    <definedName name="제출건" localSheetId="5">BlankMacro1</definedName>
    <definedName name="제출건">BlankMacro1</definedName>
    <definedName name="제출내역" localSheetId="5">{"Book1","예술의전당.xls"}</definedName>
    <definedName name="제출내역">{"Book1","예술의전당.xls"}</definedName>
    <definedName name="제출안" localSheetId="5">{"Book1","킥오프원.xls","킥오프투.xls","덕소킥오프31.27xls.xls"}</definedName>
    <definedName name="제출안">{"Book1","킥오프원.xls","킥오프투.xls","덕소킥오프31.27xls.xls"}</definedName>
    <definedName name="조건보고서" localSheetId="5">{"Book1","도곡1실행.xls"}</definedName>
    <definedName name="조건보고서">{"Book1","도곡1실행.xls"}</definedName>
    <definedName name="조경">54828</definedName>
    <definedName name="조경견적" localSheetId="5">{"Book1","수시.XLS"}</definedName>
    <definedName name="조경견적">{"Book1","수시.XLS"}</definedName>
    <definedName name="조경변경">45400</definedName>
    <definedName name="조명제어" localSheetId="5">BlankMacro1</definedName>
    <definedName name="조명제어">BlankMacro1</definedName>
    <definedName name="조조조조" localSheetId="5">BlankMacro1</definedName>
    <definedName name="조조조조">BlankMacro1</definedName>
    <definedName name="조조조조좆" localSheetId="5">BlankMacro1</definedName>
    <definedName name="조조조조좆">BlankMacro1</definedName>
    <definedName name="조직인원">0</definedName>
    <definedName name="조직현황1" localSheetId="5">BLCH</definedName>
    <definedName name="조직현황1">BLCH</definedName>
    <definedName name="조효" localSheetId="5">{"'Firr(선)'!$AS$1:$AY$62","'Firr(사)'!$AS$1:$AY$62","'Firr(회)'!$AS$1:$AY$62","'Firr(선)'!$L$1:$V$62","'Firr(사)'!$L$1:$V$62","'Firr(회)'!$L$1:$V$62"}</definedName>
    <definedName name="조효">{"'Firr(선)'!$AS$1:$AY$62","'Firr(사)'!$AS$1:$AY$62","'Firr(회)'!$AS$1:$AY$62","'Firr(선)'!$L$1:$V$62","'Firr(사)'!$L$1:$V$62","'Firr(회)'!$L$1:$V$62"}</definedName>
    <definedName name="조효석" localSheetId="5">{"'Firr(선)'!$AS$1:$AY$62","'Firr(사)'!$AS$1:$AY$62","'Firr(회)'!$AS$1:$AY$62","'Firr(선)'!$L$1:$V$62","'Firr(사)'!$L$1:$V$62","'Firr(회)'!$L$1:$V$62"}</definedName>
    <definedName name="조효석">{"'Firr(선)'!$AS$1:$AY$62","'Firr(사)'!$AS$1:$AY$62","'Firr(회)'!$AS$1:$AY$62","'Firr(선)'!$L$1:$V$62","'Firr(사)'!$L$1:$V$62","'Firr(회)'!$L$1:$V$62"}</definedName>
    <definedName name="조흥기성내역" localSheetId="5">BlankMacro1</definedName>
    <definedName name="조흥기성내역">BlankMacro1</definedName>
    <definedName name="조흥토건" localSheetId="5">BlankMacro1</definedName>
    <definedName name="조흥토건">BlankMacro1</definedName>
    <definedName name="종" localSheetId="5">BlankMacro1</definedName>
    <definedName name="종">BlankMacro1</definedName>
    <definedName name="종배수날개벽단위수량" localSheetId="5">BlankMacro1</definedName>
    <definedName name="종배수날개벽단위수량">BlankMacro1</definedName>
    <definedName name="종현" localSheetId="5">BlankMacro1</definedName>
    <definedName name="종현">BlankMacro1</definedName>
    <definedName name="주영돈" localSheetId="5">BlankMacro1</definedName>
    <definedName name="주영돈">BlankMacro1</definedName>
    <definedName name="줄눈">46760</definedName>
    <definedName name="중분대현황" localSheetId="5">BlankMacro1</definedName>
    <definedName name="중분대현황">BlankMacro1</definedName>
    <definedName name="중앙선추가" localSheetId="5">{"Book1","부대-(표지판,데리,가드).xls","부대-(낙,차,중분대).xls"}</definedName>
    <definedName name="중앙선추가">{"Book1","부대-(표지판,데리,가드).xls","부대-(낙,차,중분대).xls"}</definedName>
    <definedName name="중점관리현황" localSheetId="5">BlankMacro1</definedName>
    <definedName name="중점관리현황">BlankMacro1</definedName>
    <definedName name="지주목" localSheetId="5">BlankMacro1</definedName>
    <definedName name="지주목">BlankMacro1</definedName>
    <definedName name="지주목A" localSheetId="5">BlankMacro1</definedName>
    <definedName name="지주목A">BlankMacro1</definedName>
    <definedName name="지하기둥띠장" localSheetId="5">BlankMacro1</definedName>
    <definedName name="지하기둥띠장">BlankMacro1</definedName>
    <definedName name="진동로라">250000</definedName>
    <definedName name="진성" localSheetId="5">BlankMacro1</definedName>
    <definedName name="진성">BlankMacro1</definedName>
    <definedName name="진성초등" localSheetId="5">BlankMacro1</definedName>
    <definedName name="진성초등">BlankMacro1</definedName>
    <definedName name="진짜" localSheetId="5">Dlog_Show</definedName>
    <definedName name="진짜">Dlog_Show</definedName>
    <definedName name="집계레미콘" localSheetId="5">{"Book1","부대-(표지판,데리,가드).xls","부대-(낙,차,중분대).xls"}</definedName>
    <definedName name="집계레미콘">{"Book1","부대-(표지판,데리,가드).xls","부대-(낙,차,중분대).xls"}</definedName>
    <definedName name="집수정" localSheetId="5">BlankMacro1</definedName>
    <definedName name="집수정">BlankMacro1</definedName>
    <definedName name="집수정공" localSheetId="5">BlankMacro1</definedName>
    <definedName name="집수정공">BlankMacro1</definedName>
    <definedName name="ㅊㅊㅊㅊㅊ" localSheetId="5">BlankMacro1</definedName>
    <definedName name="ㅊㅊㅊㅊㅊ">BlankMacro1</definedName>
    <definedName name="ㅊㅌㅊㅊㅊ" localSheetId="5">BlankMacro1</definedName>
    <definedName name="ㅊㅌㅊㅊㅊ">BlankMacro1</definedName>
    <definedName name="참고" localSheetId="5">{"'Sheet1'!$A$1:$E$59"}</definedName>
    <definedName name="참고">{"'Sheet1'!$A$1:$E$59"}</definedName>
    <definedName name="참조" localSheetId="5">{"'Sheet1'!$A$1:$E$59"}</definedName>
    <definedName name="참조">{"'Sheet1'!$A$1:$E$59"}</definedName>
    <definedName name="창호" localSheetId="5">BlankMacro1</definedName>
    <definedName name="창호">BlankMacro1</definedName>
    <definedName name="천천천" localSheetId="5">BlankMacro1</definedName>
    <definedName name="천천천">BlankMacro1</definedName>
    <definedName name="철거" localSheetId="5">BlankMacro1</definedName>
    <definedName name="철거">BlankMacro1</definedName>
    <definedName name="철거2" localSheetId="5">BlankMacro1</definedName>
    <definedName name="철거2">BlankMacro1</definedName>
    <definedName name="철거품" localSheetId="5">BlankMacro1</definedName>
    <definedName name="철거품">BlankMacro1</definedName>
    <definedName name="철골공">57262.2</definedName>
    <definedName name="철근">56509</definedName>
    <definedName name="철근공">56362</definedName>
    <definedName name="철물갑지" localSheetId="5">Dlog_Show</definedName>
    <definedName name="철물갑지">Dlog_Show</definedName>
    <definedName name="철콘기성내역" localSheetId="5">BlankMacro1</definedName>
    <definedName name="철콘기성내역">BlankMacro1</definedName>
    <definedName name="철콘부대">0.72</definedName>
    <definedName name="철콘사급">0.83</definedName>
    <definedName name="청" localSheetId="5">{"'PROFORMA'!$A$1:$H$120"}</definedName>
    <definedName name="청">{"'PROFORMA'!$A$1:$H$120"}</definedName>
    <definedName name="총" localSheetId="5">BlankMacro1</definedName>
    <definedName name="총">BlankMacro1</definedName>
    <definedName name="총공사" localSheetId="5">BlankMacro1</definedName>
    <definedName name="총공사">BlankMacro1</definedName>
    <definedName name="총괄횡배수현황" localSheetId="5">BlankMacro1</definedName>
    <definedName name="총괄횡배수현황">BlankMacro1</definedName>
    <definedName name="총괄횡배수현황1" localSheetId="5">BlankMacro1</definedName>
    <definedName name="총괄횡배수현황1">BlankMacro1</definedName>
    <definedName name="최종" localSheetId="5">{"Book1","킥오프원.xls","킥오프투.xls","덕소킥오프31.27xls.xls"}</definedName>
    <definedName name="최종">{"Book1","킥오프원.xls","킥오프투.xls","덕소킥오프31.27xls.xls"}</definedName>
    <definedName name="최종실행확정" localSheetId="5">BlankMacro1</definedName>
    <definedName name="최종실행확정">BlankMacro1</definedName>
    <definedName name="추가검토" localSheetId="5">{"Book1","예술의전당.xls"}</definedName>
    <definedName name="추가검토">{"Book1","예술의전당.xls"}</definedName>
    <definedName name="축열식심야전기온돌공사" localSheetId="5">BlankMacro1</definedName>
    <definedName name="축열식심야전기온돌공사">BlankMacro1</definedName>
    <definedName name="춘천" localSheetId="5">{"Book1","대전관저설변.xls"}</definedName>
    <definedName name="춘천">{"Book1","대전관저설변.xls"}</definedName>
    <definedName name="출력인원" localSheetId="5">BlankMacro1</definedName>
    <definedName name="출력인원">BlankMacro1</definedName>
    <definedName name="취소" localSheetId="5">BlankMacro1</definedName>
    <definedName name="취소">BlankMacro1</definedName>
    <definedName name="측구공" localSheetId="5">BlankMacro1</definedName>
    <definedName name="측구공">BlankMacro1</definedName>
    <definedName name="ㅋㅋ" localSheetId="5">BlankMacro1</definedName>
    <definedName name="ㅋㅋ">BlankMacro1</definedName>
    <definedName name="콘">55333</definedName>
    <definedName name="ㅌ" localSheetId="5">BlankMacro1</definedName>
    <definedName name="ㅌ">BlankMacro1</definedName>
    <definedName name="타공종이월수량" localSheetId="5">BlankMacro1</definedName>
    <definedName name="타공종이월수량">BlankMacro1</definedName>
    <definedName name="타사" localSheetId="5">BlankMacro1</definedName>
    <definedName name="타사">BlankMacro1</definedName>
    <definedName name="타이어로라">250000</definedName>
    <definedName name="템" localSheetId="5">BlankMacro1</definedName>
    <definedName name="템">BlankMacro1</definedName>
    <definedName name="템11" localSheetId="5">BlankMacro1</definedName>
    <definedName name="템11">BlankMacro1</definedName>
    <definedName name="템111" localSheetId="5">BlankMacro1</definedName>
    <definedName name="템111">BlankMacro1</definedName>
    <definedName name="템13" localSheetId="5">BlankMacro1</definedName>
    <definedName name="템13">BlankMacro1</definedName>
    <definedName name="템14" localSheetId="5">BlankMacro1</definedName>
    <definedName name="템14">BlankMacro1</definedName>
    <definedName name="템15" localSheetId="5">BlankMacro1</definedName>
    <definedName name="템15">BlankMacro1</definedName>
    <definedName name="템16" localSheetId="5">BlankMacro1</definedName>
    <definedName name="템16">BlankMacro1</definedName>
    <definedName name="템2" localSheetId="5">BlankMacro1</definedName>
    <definedName name="템2">BlankMacro1</definedName>
    <definedName name="템222" localSheetId="5">BlankMacro1</definedName>
    <definedName name="템222">BlankMacro1</definedName>
    <definedName name="템3" localSheetId="5">BlankMacro1</definedName>
    <definedName name="템3">BlankMacro1</definedName>
    <definedName name="템333" localSheetId="5">BlankMacro1</definedName>
    <definedName name="템333">BlankMacro1</definedName>
    <definedName name="템4" localSheetId="5">BlankMacro1</definedName>
    <definedName name="템4">BlankMacro1</definedName>
    <definedName name="템4444" localSheetId="5">BlankMacro1</definedName>
    <definedName name="템4444">BlankMacro1</definedName>
    <definedName name="템5" localSheetId="5">BlankMacro1</definedName>
    <definedName name="템5">BlankMacro1</definedName>
    <definedName name="템5555" localSheetId="5">BlankMacro1</definedName>
    <definedName name="템5555">BlankMacro1</definedName>
    <definedName name="템6" localSheetId="5">BlankMacro1</definedName>
    <definedName name="템6">BlankMacro1</definedName>
    <definedName name="템66666" localSheetId="5">BlankMacro1</definedName>
    <definedName name="템66666">BlankMacro1</definedName>
    <definedName name="템이1" localSheetId="5">BlankMacro1</definedName>
    <definedName name="템이1">BlankMacro1</definedName>
    <definedName name="템프리트모듈3" localSheetId="5">BLCH</definedName>
    <definedName name="템프리트모듈3">BLCH</definedName>
    <definedName name="템플리트모듈1" localSheetId="5">BlankMacro1</definedName>
    <definedName name="템플리트모듈1">BlankMacro1</definedName>
    <definedName name="템플리트모듈10" localSheetId="5">BlankMacro1</definedName>
    <definedName name="템플리트모듈10">BlankMacro1</definedName>
    <definedName name="템플리트모듈11" localSheetId="5">BlankMacro1</definedName>
    <definedName name="템플리트모듈11">BlankMacro1</definedName>
    <definedName name="템플리트모듈14" localSheetId="5">BlankMacro1</definedName>
    <definedName name="템플리트모듈14">BlankMacro1</definedName>
    <definedName name="템플리트모듈2" localSheetId="5">BlankMacro1</definedName>
    <definedName name="템플리트모듈2">BlankMacro1</definedName>
    <definedName name="템플리트모듈3" localSheetId="5">BlankMacro1</definedName>
    <definedName name="템플리트모듈3">BlankMacro1</definedName>
    <definedName name="템플리트모듈4" localSheetId="5">BlankMacro1</definedName>
    <definedName name="템플리트모듈4">BlankMacro1</definedName>
    <definedName name="템플리트모듈5" localSheetId="5">BlankMacro1</definedName>
    <definedName name="템플리트모듈5">BlankMacro1</definedName>
    <definedName name="템플리트모듈6" localSheetId="5">BlankMacro1</definedName>
    <definedName name="템플리트모듈6">BlankMacro1</definedName>
    <definedName name="템플리트모듈8" localSheetId="5">BlankMacro1</definedName>
    <definedName name="템플리트모듈8">BlankMacro1</definedName>
    <definedName name="템플리트모튤7" localSheetId="5">BlankMacro1</definedName>
    <definedName name="템플리트모튤7">BlankMacro1</definedName>
    <definedName name="토3" localSheetId="5">BlankMacro1</definedName>
    <definedName name="토3">BlankMacro1</definedName>
    <definedName name="토3333" localSheetId="5">BlankMacro1</definedName>
    <definedName name="토3333">BlankMacro1</definedName>
    <definedName name="토공" localSheetId="5">BlankMacro1</definedName>
    <definedName name="토공">BlankMacro1</definedName>
    <definedName name="토공사발주" localSheetId="5">{"Book1","TOTAL.xls"}</definedName>
    <definedName name="토공사발주">{"Book1","TOTAL.xls"}</definedName>
    <definedName name="토목팀회의" localSheetId="5">BlankMacro1</definedName>
    <definedName name="토목팀회의">BlankMacro1</definedName>
    <definedName name="통신" localSheetId="5">BlankMacro1</definedName>
    <definedName name="통신">BlankMacro1</definedName>
    <definedName name="통신갑지" localSheetId="5">BlankMacro1</definedName>
    <definedName name="통신갑지">BlankMacro1</definedName>
    <definedName name="통신기사">92355</definedName>
    <definedName name="통신기사1급">92355</definedName>
    <definedName name="통신기사2급">91949</definedName>
    <definedName name="통신내선공">63806</definedName>
    <definedName name="통신산업기사">91949</definedName>
    <definedName name="통신설비공">77401</definedName>
    <definedName name="통신외선공">90961</definedName>
    <definedName name="통신일위대가" localSheetId="5">BlankMacro1</definedName>
    <definedName name="통신일위대가">BlankMacro1</definedName>
    <definedName name="통신집계" localSheetId="5">BlankMacro1</definedName>
    <definedName name="통신집계">BlankMacro1</definedName>
    <definedName name="투우자" localSheetId="5">{"'자리배치도'!$AG$1:$CI$28"}</definedName>
    <definedName name="투우자">{"'자리배치도'!$AG$1:$CI$28"}</definedName>
    <definedName name="특수인부">62000</definedName>
    <definedName name="특케">111738</definedName>
    <definedName name="ㅍㅊㅌㅍㅊㅋㅌㅍㅋㅌㅊㅍㅊㅌㅋ" localSheetId="5">{"'자리배치도'!$AG$1:$CI$28"}</definedName>
    <definedName name="ㅍㅊㅌㅍㅊㅋㅌㅍㅋㅌㅊㅍㅊㅌㅋ">{"'자리배치도'!$AG$1:$CI$28"}</definedName>
    <definedName name="ㅍ츄퓽휴" localSheetId="5">BlankMacro1</definedName>
    <definedName name="ㅍ츄퓽휴">BlankMacro1</definedName>
    <definedName name="파일공사22222" localSheetId="5">BlankMacro1</definedName>
    <definedName name="파일공사22222">BlankMacro1</definedName>
    <definedName name="페이지" localSheetId="5">{"'Firr(선)'!$AS$1:$AY$62","'Firr(사)'!$AS$1:$AY$62","'Firr(회)'!$AS$1:$AY$62","'Firr(선)'!$L$1:$V$62","'Firr(사)'!$L$1:$V$62","'Firr(회)'!$L$1:$V$62"}</definedName>
    <definedName name="페이지">{"'Firr(선)'!$AS$1:$AY$62","'Firr(사)'!$AS$1:$AY$62","'Firr(회)'!$AS$1:$AY$62","'Firr(선)'!$L$1:$V$62","'Firr(사)'!$L$1:$V$62","'Firr(회)'!$L$1:$V$62"}</definedName>
    <definedName name="평면">"INDIRECT(""sheet3!a""&amp;MATCH(sheet1+Sheet1!$A$2,sheet3!$a$1:$a$10,0))"</definedName>
    <definedName name="평상" localSheetId="5">BlankMacro1</definedName>
    <definedName name="평상">BlankMacro1</definedName>
    <definedName name="평택냉동2안" localSheetId="5">BlankMacro1</definedName>
    <definedName name="평택냉동2안">BlankMacro1</definedName>
    <definedName name="폐기물" localSheetId="5">{"Book1","수시.XLS"}</definedName>
    <definedName name="폐기물">{"Book1","수시.XLS"}</definedName>
    <definedName name="폐기수량" localSheetId="5">BlankMacro1</definedName>
    <definedName name="폐기수량">BlankMacro1</definedName>
    <definedName name="포장공1" localSheetId="5">BlankMacro1</definedName>
    <definedName name="포장공1">BlankMacro1</definedName>
    <definedName name="포장공사" localSheetId="5">BlankMacro1</definedName>
    <definedName name="포장공사">BlankMacro1</definedName>
    <definedName name="포허" localSheetId="5">BlankMacro1</definedName>
    <definedName name="포허">BlankMacro1</definedName>
    <definedName name="표지3" localSheetId="5">{"'PROFORMA'!$A$1:$H$120"}</definedName>
    <definedName name="표지3">{"'PROFORMA'!$A$1:$H$120"}</definedName>
    <definedName name="품공내역서" localSheetId="5">BlankMacro1</definedName>
    <definedName name="품공내역서">BlankMacro1</definedName>
    <definedName name="품위내역서" localSheetId="5">BlankMacro1</definedName>
    <definedName name="품위내역서">BlankMacro1</definedName>
    <definedName name="플랜트">53292</definedName>
    <definedName name="플랜트전공">59669</definedName>
    <definedName name="피뢰침" localSheetId="5">BlankMacro1</definedName>
    <definedName name="피뢰침">BlankMacro1</definedName>
    <definedName name="ㅎ" localSheetId="5">BlankMacro1</definedName>
    <definedName name="ㅎ">BlankMacro1</definedName>
    <definedName name="ㅎㄹㄴㅀㅀㅀ" localSheetId="5">{"'자리배치도'!$AG$1:$CI$28"}</definedName>
    <definedName name="ㅎㄹㄴㅀㅀㅀ">{"'자리배치도'!$AG$1:$CI$28"}</definedName>
    <definedName name="ㅎㄹ노" localSheetId="5">BlankMacro1</definedName>
    <definedName name="ㅎㄹ노">BlankMacro1</definedName>
    <definedName name="ㅎㄹ오ㅗ" localSheetId="5">{"'자리배치도'!$AG$1:$CI$28"}</definedName>
    <definedName name="ㅎㄹ오ㅗ">{"'자리배치도'!$AG$1:$CI$28"}</definedName>
    <definedName name="ㅎ로ㅗ" localSheetId="5">BlankMacro1</definedName>
    <definedName name="ㅎ로ㅗ">BlankMacro1</definedName>
    <definedName name="ㅎㄺㅎㄺㄷ" localSheetId="5">BlankMacro1</definedName>
    <definedName name="ㅎㄺㅎㄺㄷ">BlankMacro1</definedName>
    <definedName name="ㅎㅀㄶㅎ" localSheetId="5">{"'자리배치도'!$AG$1:$CI$28"}</definedName>
    <definedName name="ㅎㅀㄶㅎ">{"'자리배치도'!$AG$1:$CI$28"}</definedName>
    <definedName name="ㅎㅁㅎㅁㄹㅇ" localSheetId="5">{"'자리배치도'!$AG$1:$CI$28"}</definedName>
    <definedName name="ㅎㅁㅎㅁㄹㅇ">{"'자리배치도'!$AG$1:$CI$28"}</definedName>
    <definedName name="ㅎㅅ" localSheetId="5">BlankMacro1</definedName>
    <definedName name="ㅎㅅ">BlankMacro1</definedName>
    <definedName name="ㅎㅇㄴㄱㅎㄴㅁㄳㅎ" localSheetId="5">BlankMacro1</definedName>
    <definedName name="ㅎㅇㄴㄱㅎㄴㅁㄳㅎ">BlankMacro1</definedName>
    <definedName name="ㅎㅇㅎ" localSheetId="5">BlankMacro1</definedName>
    <definedName name="ㅎㅇㅎ">BlankMacro1</definedName>
    <definedName name="ㅎㅎ" localSheetId="5">{"'별표'!$N$220"}</definedName>
    <definedName name="ㅎㅎ">{"'별표'!$N$220"}</definedName>
    <definedName name="ㅎㅎㅀㅀㄶㅀㄹ" localSheetId="5">{"'자리배치도'!$AG$1:$CI$28"}</definedName>
    <definedName name="ㅎㅎㅀㅀㄶㅀㄹ">{"'자리배치도'!$AG$1:$CI$28"}</definedName>
    <definedName name="ㅎㅎㅎ" localSheetId="5">BlankMacro1</definedName>
    <definedName name="ㅎㅎㅎ">BlankMacro1</definedName>
    <definedName name="ㅎㅎㅎㅎㅀㄹ" localSheetId="5">{"'자리배치도'!$AG$1:$CI$28"}</definedName>
    <definedName name="ㅎㅎㅎㅎㅀㄹ">{"'자리배치도'!$AG$1:$CI$28"}</definedName>
    <definedName name="ㅎㅎㅎㅎㅎㅎㅎ" localSheetId="5">BlankMacro1</definedName>
    <definedName name="ㅎㅎㅎㅎㅎㅎㅎ">BlankMacro1</definedName>
    <definedName name="ㅎ휴" localSheetId="5">BlankMacro1</definedName>
    <definedName name="ㅎ휴">BlankMacro1</definedName>
    <definedName name="하도4">255</definedName>
    <definedName name="하도6">255</definedName>
    <definedName name="하도급" localSheetId="5">BlankMacro1</definedName>
    <definedName name="하도급">BlankMacro1</definedName>
    <definedName name="하도급8">255</definedName>
    <definedName name="하도급내역2" localSheetId="5">BlankMacro1</definedName>
    <definedName name="하도급내역2">BlankMacro1</definedName>
    <definedName name="하하" localSheetId="5">BlankMacro1</definedName>
    <definedName name="하하">BlankMacro1</definedName>
    <definedName name="학산P2" localSheetId="5">BlankMacro1</definedName>
    <definedName name="학산P2">BlankMacro1</definedName>
    <definedName name="한" localSheetId="5">BlankMacro1</definedName>
    <definedName name="한">BlankMacro1</definedName>
    <definedName name="한얼" localSheetId="5">BlankMacro1</definedName>
    <definedName name="한얼">BlankMacro1</definedName>
    <definedName name="해" localSheetId="5">BlankMacro1</definedName>
    <definedName name="해">BlankMacro1</definedName>
    <definedName name="해룡" localSheetId="5">BlankMacro1</definedName>
    <definedName name="해룡">BlankMacro1</definedName>
    <definedName name="핸드레일A" localSheetId="5">BlankMacro1</definedName>
    <definedName name="핸드레일A">BlankMacro1</definedName>
    <definedName name="허ㅣㅏ언" localSheetId="5">BlankMacro1</definedName>
    <definedName name="허ㅣㅏ언">BlankMacro1</definedName>
    <definedName name="헉" localSheetId="5">Dlog_Show</definedName>
    <definedName name="헉">Dlog_Show</definedName>
    <definedName name="현대실행" localSheetId="5">BlankMacro1</definedName>
    <definedName name="현대실행">BlankMacro1</definedName>
    <definedName name="현흥" localSheetId="5">BlankMacro1</definedName>
    <definedName name="현흥">BlankMacro1</definedName>
    <definedName name="현흥초" localSheetId="5">BlankMacro1</definedName>
    <definedName name="현흥초">BlankMacro1</definedName>
    <definedName name="현흥초등" localSheetId="5">BlankMacro1</definedName>
    <definedName name="현흥초등">BlankMacro1</definedName>
    <definedName name="형틀하" localSheetId="5">BlankMacro1</definedName>
    <definedName name="형틀하">BlankMacro1</definedName>
    <definedName name="호표목록" localSheetId="5">BlankMacro1</definedName>
    <definedName name="호표목록">BlankMacro1</definedName>
    <definedName name="호호호" localSheetId="5">BlankMacro1</definedName>
    <definedName name="호호호">BlankMacro1</definedName>
    <definedName name="혿ㄱㅂ" localSheetId="5">{"Book1","공량카드.XLS"}</definedName>
    <definedName name="혿ㄱㅂ">{"Book1","공량카드.XLS"}</definedName>
    <definedName name="홍인" localSheetId="5">BlankMacro1</definedName>
    <definedName name="홍인">BlankMacro1</definedName>
    <definedName name="홍인건설" localSheetId="5">BlankMacro1</definedName>
    <definedName name="홍인건설">BlankMacro1</definedName>
    <definedName name="화" localSheetId="5">{"'Sheet1'!$A$1:$E$59"}</definedName>
    <definedName name="화">{"'Sheet1'!$A$1:$E$59"}</definedName>
    <definedName name="화강석두껍돌">15992</definedName>
    <definedName name="화강석두껍돌100">29319</definedName>
    <definedName name="화강석판석30">53306</definedName>
    <definedName name="화약주임">2500000</definedName>
    <definedName name="화인" localSheetId="5">BlankMacro1</definedName>
    <definedName name="화인">BlankMacro1</definedName>
    <definedName name="확정" localSheetId="5">BlankMacro1</definedName>
    <definedName name="확정">BlankMacro1</definedName>
    <definedName name="환전" localSheetId="5">BlankMacro1</definedName>
    <definedName name="환전">BlankMacro1</definedName>
    <definedName name="횡면벽2" localSheetId="5">BlankMacro1</definedName>
    <definedName name="횡면벽2">BlankMacro1</definedName>
    <definedName name="횡배수관집계본선" localSheetId="5">BlankMacro1</definedName>
    <definedName name="횡배수관집계본선">BlankMacro1</definedName>
    <definedName name="횡현황본선" localSheetId="5">BlankMacro1</definedName>
    <definedName name="횡현황본선">BlankMacro1</definedName>
    <definedName name="횡현황부체" localSheetId="5">BlankMacro1</definedName>
    <definedName name="횡현황부체">BlankMacro1</definedName>
    <definedName name="효구" localSheetId="5">Dlog_Show</definedName>
    <definedName name="효구">Dlog_Show</definedName>
    <definedName name="효석" localSheetId="5">{"'Firr(선)'!$AS$1:$AY$62","'Firr(사)'!$AS$1:$AY$62","'Firr(회)'!$AS$1:$AY$62","'Firr(선)'!$L$1:$V$62","'Firr(사)'!$L$1:$V$62","'Firr(회)'!$L$1:$V$62"}</definedName>
    <definedName name="효석">{"'Firr(선)'!$AS$1:$AY$62","'Firr(사)'!$AS$1:$AY$62","'Firr(회)'!$AS$1:$AY$62","'Firr(선)'!$L$1:$V$62","'Firr(사)'!$L$1:$V$62","'Firr(회)'!$L$1:$V$62"}</definedName>
    <definedName name="효자" localSheetId="5">Dlog_Show</definedName>
    <definedName name="효자">Dlog_Show</definedName>
    <definedName name="효자건설" localSheetId="5">Dlog_Show</definedName>
    <definedName name="효자건설">Dlog_Show</definedName>
    <definedName name="훈">255</definedName>
    <definedName name="휘니셔">750000</definedName>
    <definedName name="흙막이" localSheetId="5">BlankMacro1</definedName>
    <definedName name="흙막이">BlankMacro1</definedName>
    <definedName name="흙막이2" localSheetId="5">BlankMacro1</definedName>
    <definedName name="흙막이2">BlankMacro1</definedName>
    <definedName name="흥진토건견적안" localSheetId="5">{"Book1","TOTAL.xls"}</definedName>
    <definedName name="흥진토건견적안">{"Book1","TOTAL.xls"}</definedName>
    <definedName name="ㅏ프ㅓㅍ" localSheetId="5">BlankMacro1</definedName>
    <definedName name="ㅏ프ㅓㅍ">BlankMacro1</definedName>
    <definedName name="ㅏㅏ" localSheetId="5">{"Book1","수시.XLS"}</definedName>
    <definedName name="ㅏㅏ">{"Book1","수시.XLS"}</definedName>
    <definedName name="ㅏㅓㅗ" localSheetId="5">BlankMacro1</definedName>
    <definedName name="ㅏㅓㅗ">BlankMacro1</definedName>
    <definedName name="ㅐㅐㅐ" localSheetId="5">BlankMacro1</definedName>
    <definedName name="ㅐㅐㅐ">BlankMacro1</definedName>
    <definedName name="ㅓㅇ호ㅓ" localSheetId="5">BlankMacro1</definedName>
    <definedName name="ㅓㅇ호ㅓ">BlankMacro1</definedName>
    <definedName name="ㅓㅏㅏㅣ" localSheetId="5">BLCH</definedName>
    <definedName name="ㅓㅏㅏㅣ">BLCH</definedName>
    <definedName name="ㅓㅓㅓ" localSheetId="5">{"'자리배치도'!$AG$1:$CI$28"}</definedName>
    <definedName name="ㅓㅓㅓ">{"'자리배치도'!$AG$1:$CI$28"}</definedName>
    <definedName name="ㅔㅐ" localSheetId="5">BlankMacro1</definedName>
    <definedName name="ㅔㅐ">BlankMacro1</definedName>
    <definedName name="ㅔㅔ" localSheetId="5">{"Book1","수시.XLS"}</definedName>
    <definedName name="ㅔㅔ">{"Book1","수시.XLS"}</definedName>
    <definedName name="ㅕ" localSheetId="5">BlankMacro1</definedName>
    <definedName name="ㅕ">BlankMacro1</definedName>
    <definedName name="ㅕㅕㅕ" localSheetId="5">BlankMacro1</definedName>
    <definedName name="ㅕㅕㅕ">BlankMacro1</definedName>
    <definedName name="ㅗ노" localSheetId="5">BlankMacro1</definedName>
    <definedName name="ㅗ노">BlankMacro1</definedName>
    <definedName name="ㅗㅓㅇ하" localSheetId="5">BlankMacro1</definedName>
    <definedName name="ㅗㅓㅇ하">BlankMacro1</definedName>
    <definedName name="ㅗㅓㅏㄹ" localSheetId="5">BlankMacro1</definedName>
    <definedName name="ㅗㅓㅏㄹ">BlankMacro1</definedName>
    <definedName name="ㅗㅓㅏㅎ아ㅓ" localSheetId="5">BlankMacro1</definedName>
    <definedName name="ㅗㅓㅏㅎ아ㅓ">BlankMacro1</definedName>
    <definedName name="ㅛ" localSheetId="5">BlankMacro1</definedName>
    <definedName name="ㅛ">BlankMacro1</definedName>
    <definedName name="ㅛㅛㅛ" localSheetId="5">BlankMacro1</definedName>
    <definedName name="ㅛㅛㅛ">BlankMacro1</definedName>
    <definedName name="ㅜㅜ" localSheetId="5">BlankMacro1</definedName>
    <definedName name="ㅜㅜ">BlankMacro1</definedName>
    <definedName name="ㅠ" localSheetId="5">BlankMacro1</definedName>
    <definedName name="ㅠ">BlankMacro1</definedName>
    <definedName name="ㅠ튜" localSheetId="5">BlankMacro1</definedName>
    <definedName name="ㅠ튜">BlankMacro1</definedName>
    <definedName name="ㅡㅡ" localSheetId="5">{"'Sheet1'!$D$19","'Sheet1'!$B$22:$E$22"}</definedName>
    <definedName name="ㅡㅡ">{"'Sheet1'!$D$19","'Sheet1'!$B$22:$E$22"}</definedName>
    <definedName name="ㅢ" localSheetId="5">{"Book1","부대-(표지판,데리,가드).xls","부대-(낙,차,중분대).xls"}</definedName>
    <definedName name="ㅢ">{"Book1","부대-(표지판,데리,가드).xls","부대-(낙,차,중분대).xls"}</definedName>
    <definedName name="ㅣ" localSheetId="5">BlankMacro1</definedName>
    <definedName name="ㅣ">BlankMacro1</definedName>
    <definedName name="ㅣㅣ" localSheetId="5">{"Book1","수시.XLS"}</definedName>
    <definedName name="ㅣㅣ">{"Book1","수시.XLS"}</definedName>
  </definedNames>
  <calcPr calcId="162913"/>
</workbook>
</file>

<file path=xl/calcChain.xml><?xml version="1.0" encoding="utf-8"?>
<calcChain xmlns="http://schemas.openxmlformats.org/spreadsheetml/2006/main">
  <c r="F33" i="33" l="1"/>
  <c r="F8" i="39" l="1"/>
  <c r="F7" i="39"/>
  <c r="F6" i="39"/>
  <c r="F5" i="39"/>
  <c r="V130" i="41" l="1"/>
  <c r="U130" i="41"/>
  <c r="T130" i="41"/>
  <c r="S130" i="41"/>
  <c r="R130" i="41"/>
  <c r="Q130" i="41"/>
  <c r="P130" i="41"/>
  <c r="O130" i="41"/>
  <c r="N130" i="41"/>
  <c r="M130" i="41"/>
  <c r="L130" i="41"/>
  <c r="K130" i="41"/>
  <c r="J130" i="41"/>
  <c r="I130" i="41"/>
  <c r="H130" i="41"/>
  <c r="G130" i="41"/>
  <c r="F130" i="41"/>
  <c r="E130" i="41"/>
  <c r="D130" i="41"/>
  <c r="C130" i="41"/>
  <c r="V129" i="41"/>
  <c r="U129" i="41"/>
  <c r="T129" i="41"/>
  <c r="S129" i="41"/>
  <c r="R129" i="41"/>
  <c r="Q129" i="41"/>
  <c r="P129" i="41"/>
  <c r="O129" i="41"/>
  <c r="N129" i="41"/>
  <c r="M129" i="41"/>
  <c r="L129" i="41"/>
  <c r="K129" i="41"/>
  <c r="J129" i="41"/>
  <c r="I129" i="41"/>
  <c r="H129" i="41"/>
  <c r="G129" i="41"/>
  <c r="F129" i="41"/>
  <c r="E129" i="41"/>
  <c r="D129" i="41"/>
  <c r="W129" i="41" s="1"/>
  <c r="E43" i="40" s="1"/>
  <c r="C129" i="41"/>
  <c r="B129" i="41"/>
  <c r="A129" i="41"/>
  <c r="V128" i="41"/>
  <c r="U128" i="41"/>
  <c r="T128" i="41"/>
  <c r="S128" i="41"/>
  <c r="R128" i="41"/>
  <c r="Q128" i="41"/>
  <c r="P128" i="41"/>
  <c r="O128" i="41"/>
  <c r="N128" i="41"/>
  <c r="M128" i="41"/>
  <c r="L128" i="41"/>
  <c r="K128" i="41"/>
  <c r="J128" i="41"/>
  <c r="I128" i="41"/>
  <c r="H128" i="41"/>
  <c r="G128" i="41"/>
  <c r="F128" i="41"/>
  <c r="E128" i="41"/>
  <c r="D128" i="41"/>
  <c r="C128" i="41"/>
  <c r="B128" i="41"/>
  <c r="A128" i="41"/>
  <c r="V127" i="41"/>
  <c r="U127" i="41"/>
  <c r="T127" i="41"/>
  <c r="S127" i="41"/>
  <c r="R127" i="41"/>
  <c r="Q127" i="41"/>
  <c r="P127" i="41"/>
  <c r="O127" i="41"/>
  <c r="N127" i="41"/>
  <c r="M127" i="41"/>
  <c r="L127" i="41"/>
  <c r="K127" i="41"/>
  <c r="J127" i="41"/>
  <c r="I127" i="41"/>
  <c r="H127" i="41"/>
  <c r="G127" i="41"/>
  <c r="F127" i="41"/>
  <c r="E127" i="41"/>
  <c r="D127" i="41"/>
  <c r="C127" i="41"/>
  <c r="B127" i="41"/>
  <c r="A127" i="41"/>
  <c r="V126" i="41"/>
  <c r="U126" i="41"/>
  <c r="T126" i="41"/>
  <c r="S126" i="41"/>
  <c r="R126" i="41"/>
  <c r="Q126" i="41"/>
  <c r="P126" i="41"/>
  <c r="O126" i="41"/>
  <c r="N126" i="41"/>
  <c r="M126" i="41"/>
  <c r="L126" i="41"/>
  <c r="K126" i="41"/>
  <c r="J126" i="41"/>
  <c r="I126" i="41"/>
  <c r="H126" i="41"/>
  <c r="G126" i="41"/>
  <c r="F126" i="41"/>
  <c r="E126" i="41"/>
  <c r="D126" i="41"/>
  <c r="C126" i="41"/>
  <c r="B126" i="41"/>
  <c r="A126" i="41"/>
  <c r="V125" i="41"/>
  <c r="U125" i="41"/>
  <c r="T125" i="41"/>
  <c r="S125" i="41"/>
  <c r="R125" i="41"/>
  <c r="Q125" i="41"/>
  <c r="P125" i="41"/>
  <c r="O125" i="41"/>
  <c r="N125" i="41"/>
  <c r="M125" i="41"/>
  <c r="L125" i="41"/>
  <c r="K125" i="41"/>
  <c r="J125" i="41"/>
  <c r="I125" i="41"/>
  <c r="H125" i="41"/>
  <c r="G125" i="41"/>
  <c r="F125" i="41"/>
  <c r="E125" i="41"/>
  <c r="D125" i="41"/>
  <c r="C125" i="41"/>
  <c r="B125" i="41"/>
  <c r="A125" i="41"/>
  <c r="V124" i="41"/>
  <c r="U124" i="41"/>
  <c r="T124" i="41"/>
  <c r="S124" i="41"/>
  <c r="R124" i="41"/>
  <c r="Q124" i="41"/>
  <c r="P124" i="41"/>
  <c r="O124" i="41"/>
  <c r="N124" i="41"/>
  <c r="M124" i="41"/>
  <c r="L124" i="41"/>
  <c r="K124" i="41"/>
  <c r="J124" i="41"/>
  <c r="I124" i="41"/>
  <c r="H124" i="41"/>
  <c r="G124" i="41"/>
  <c r="F124" i="41"/>
  <c r="E124" i="41"/>
  <c r="D124" i="41"/>
  <c r="C124" i="41"/>
  <c r="B124" i="41"/>
  <c r="A124" i="41"/>
  <c r="V123" i="41"/>
  <c r="U123" i="41"/>
  <c r="T123" i="41"/>
  <c r="S123" i="41"/>
  <c r="R123" i="41"/>
  <c r="Q123" i="41"/>
  <c r="P123" i="41"/>
  <c r="O123" i="41"/>
  <c r="N123" i="41"/>
  <c r="M123" i="41"/>
  <c r="L123" i="41"/>
  <c r="K123" i="41"/>
  <c r="J123" i="41"/>
  <c r="I123" i="41"/>
  <c r="H123" i="41"/>
  <c r="G123" i="41"/>
  <c r="F123" i="41"/>
  <c r="E123" i="41"/>
  <c r="D123" i="41"/>
  <c r="C123" i="41"/>
  <c r="B123" i="41"/>
  <c r="A123" i="41"/>
  <c r="W122" i="41"/>
  <c r="E36" i="40" s="1"/>
  <c r="V122" i="41"/>
  <c r="U122" i="41"/>
  <c r="T122" i="41"/>
  <c r="S122" i="41"/>
  <c r="R122" i="41"/>
  <c r="Q122" i="41"/>
  <c r="P122" i="41"/>
  <c r="O122" i="41"/>
  <c r="N122" i="41"/>
  <c r="M122" i="41"/>
  <c r="L122" i="41"/>
  <c r="K122" i="41"/>
  <c r="J122" i="41"/>
  <c r="I122" i="41"/>
  <c r="H122" i="41"/>
  <c r="G122" i="41"/>
  <c r="F122" i="41"/>
  <c r="E122" i="41"/>
  <c r="D122" i="41"/>
  <c r="C122" i="41"/>
  <c r="B122" i="41"/>
  <c r="A122" i="41"/>
  <c r="V121" i="41"/>
  <c r="U121" i="41"/>
  <c r="T121" i="41"/>
  <c r="S121" i="41"/>
  <c r="R121" i="41"/>
  <c r="Q121" i="41"/>
  <c r="P121" i="41"/>
  <c r="O121" i="41"/>
  <c r="N121" i="41"/>
  <c r="M121" i="41"/>
  <c r="L121" i="41"/>
  <c r="K121" i="41"/>
  <c r="J121" i="41"/>
  <c r="I121" i="41"/>
  <c r="H121" i="41"/>
  <c r="G121" i="41"/>
  <c r="F121" i="41"/>
  <c r="E121" i="41"/>
  <c r="D121" i="41"/>
  <c r="C121" i="41"/>
  <c r="B121" i="41"/>
  <c r="A121" i="41"/>
  <c r="V120" i="41"/>
  <c r="U120" i="41"/>
  <c r="T120" i="41"/>
  <c r="S120" i="41"/>
  <c r="R120" i="41"/>
  <c r="Q120" i="41"/>
  <c r="P120" i="41"/>
  <c r="O120" i="41"/>
  <c r="N120" i="41"/>
  <c r="M120" i="41"/>
  <c r="L120" i="41"/>
  <c r="K120" i="41"/>
  <c r="J120" i="41"/>
  <c r="I120" i="41"/>
  <c r="H120" i="41"/>
  <c r="G120" i="41"/>
  <c r="F120" i="41"/>
  <c r="E120" i="41"/>
  <c r="D120" i="41"/>
  <c r="C120" i="41"/>
  <c r="W120" i="41" s="1"/>
  <c r="E34" i="40" s="1"/>
  <c r="B120" i="41"/>
  <c r="A120" i="41"/>
  <c r="V119" i="41"/>
  <c r="U119" i="41"/>
  <c r="T119" i="41"/>
  <c r="S119" i="41"/>
  <c r="R119" i="41"/>
  <c r="Q119" i="41"/>
  <c r="P119" i="41"/>
  <c r="O119" i="41"/>
  <c r="N119" i="41"/>
  <c r="M119" i="41"/>
  <c r="L119" i="41"/>
  <c r="K119" i="41"/>
  <c r="J119" i="41"/>
  <c r="I119" i="41"/>
  <c r="H119" i="41"/>
  <c r="G119" i="41"/>
  <c r="F119" i="41"/>
  <c r="E119" i="41"/>
  <c r="D119" i="41"/>
  <c r="C119" i="41"/>
  <c r="B119" i="41"/>
  <c r="A119" i="41"/>
  <c r="V118" i="41"/>
  <c r="U118" i="41"/>
  <c r="T118" i="41"/>
  <c r="S118" i="41"/>
  <c r="R118" i="41"/>
  <c r="Q118" i="41"/>
  <c r="P118" i="41"/>
  <c r="O118" i="41"/>
  <c r="N118" i="41"/>
  <c r="M118" i="41"/>
  <c r="L118" i="41"/>
  <c r="K118" i="41"/>
  <c r="J118" i="41"/>
  <c r="I118" i="41"/>
  <c r="H118" i="41"/>
  <c r="G118" i="41"/>
  <c r="F118" i="41"/>
  <c r="E118" i="41"/>
  <c r="D118" i="41"/>
  <c r="C118" i="41"/>
  <c r="B118" i="41"/>
  <c r="A118" i="41"/>
  <c r="V117" i="41"/>
  <c r="U117" i="41"/>
  <c r="T117" i="41"/>
  <c r="S117" i="41"/>
  <c r="R117" i="41"/>
  <c r="Q117" i="41"/>
  <c r="P117" i="41"/>
  <c r="O117" i="41"/>
  <c r="N117" i="41"/>
  <c r="M117" i="41"/>
  <c r="L117" i="41"/>
  <c r="K117" i="41"/>
  <c r="J117" i="41"/>
  <c r="I117" i="41"/>
  <c r="H117" i="41"/>
  <c r="G117" i="41"/>
  <c r="F117" i="41"/>
  <c r="E117" i="41"/>
  <c r="D117" i="41"/>
  <c r="C117" i="41"/>
  <c r="B117" i="41"/>
  <c r="A117" i="41"/>
  <c r="B116" i="41"/>
  <c r="A116" i="41"/>
  <c r="B115" i="41"/>
  <c r="A115" i="41"/>
  <c r="B114" i="41"/>
  <c r="A114" i="41"/>
  <c r="V113" i="41"/>
  <c r="U113" i="41"/>
  <c r="T113" i="41"/>
  <c r="S113" i="41"/>
  <c r="R113" i="41"/>
  <c r="Q113" i="41"/>
  <c r="P113" i="41"/>
  <c r="O113" i="41"/>
  <c r="N113" i="41"/>
  <c r="M113" i="41"/>
  <c r="L113" i="41"/>
  <c r="K113" i="41"/>
  <c r="J113" i="41"/>
  <c r="I113" i="41"/>
  <c r="H113" i="41"/>
  <c r="G113" i="41"/>
  <c r="F113" i="41"/>
  <c r="E113" i="41"/>
  <c r="D113" i="41"/>
  <c r="C113" i="41"/>
  <c r="B113" i="41"/>
  <c r="A113" i="41"/>
  <c r="V112" i="41"/>
  <c r="U112" i="41"/>
  <c r="T112" i="41"/>
  <c r="S112" i="41"/>
  <c r="R112" i="41"/>
  <c r="Q112" i="41"/>
  <c r="P112" i="41"/>
  <c r="O112" i="41"/>
  <c r="N112" i="41"/>
  <c r="M112" i="41"/>
  <c r="L112" i="41"/>
  <c r="K112" i="41"/>
  <c r="J112" i="41"/>
  <c r="I112" i="41"/>
  <c r="H112" i="41"/>
  <c r="G112" i="41"/>
  <c r="F112" i="41"/>
  <c r="E112" i="41"/>
  <c r="D112" i="41"/>
  <c r="C112" i="41"/>
  <c r="B112" i="41"/>
  <c r="A112" i="41"/>
  <c r="V111" i="41"/>
  <c r="U111" i="41"/>
  <c r="T111" i="41"/>
  <c r="S111" i="41"/>
  <c r="R111" i="41"/>
  <c r="Q111" i="41"/>
  <c r="P111" i="41"/>
  <c r="O111" i="41"/>
  <c r="N111" i="41"/>
  <c r="M111" i="41"/>
  <c r="L111" i="41"/>
  <c r="K111" i="41"/>
  <c r="J111" i="41"/>
  <c r="I111" i="41"/>
  <c r="H111" i="41"/>
  <c r="G111" i="41"/>
  <c r="F111" i="41"/>
  <c r="E111" i="41"/>
  <c r="D111" i="41"/>
  <c r="C111" i="41"/>
  <c r="B111" i="41"/>
  <c r="A111" i="41"/>
  <c r="V110" i="41"/>
  <c r="U110" i="41"/>
  <c r="T110" i="41"/>
  <c r="S110" i="41"/>
  <c r="R110" i="41"/>
  <c r="Q110" i="41"/>
  <c r="P110" i="41"/>
  <c r="O110" i="41"/>
  <c r="N110" i="41"/>
  <c r="M110" i="41"/>
  <c r="L110" i="41"/>
  <c r="K110" i="41"/>
  <c r="J110" i="41"/>
  <c r="I110" i="41"/>
  <c r="H110" i="41"/>
  <c r="G110" i="41"/>
  <c r="F110" i="41"/>
  <c r="E110" i="41"/>
  <c r="D110" i="41"/>
  <c r="C110" i="41"/>
  <c r="W110" i="41" s="1"/>
  <c r="E24" i="40" s="1"/>
  <c r="B110" i="41"/>
  <c r="A110" i="41"/>
  <c r="V109" i="41"/>
  <c r="U109" i="41"/>
  <c r="T109" i="41"/>
  <c r="S109" i="41"/>
  <c r="R109" i="41"/>
  <c r="Q109" i="41"/>
  <c r="P109" i="41"/>
  <c r="O109" i="41"/>
  <c r="N109" i="41"/>
  <c r="M109" i="41"/>
  <c r="L109" i="41"/>
  <c r="K109" i="41"/>
  <c r="J109" i="41"/>
  <c r="I109" i="41"/>
  <c r="H109" i="41"/>
  <c r="G109" i="41"/>
  <c r="F109" i="41"/>
  <c r="E109" i="41"/>
  <c r="D109" i="41"/>
  <c r="C109" i="41"/>
  <c r="B109" i="41"/>
  <c r="A109" i="41"/>
  <c r="V108" i="41"/>
  <c r="U108" i="41"/>
  <c r="T108" i="41"/>
  <c r="S108" i="41"/>
  <c r="R108" i="41"/>
  <c r="Q108" i="41"/>
  <c r="P108" i="41"/>
  <c r="O108" i="41"/>
  <c r="N108" i="41"/>
  <c r="M108" i="41"/>
  <c r="L108" i="41"/>
  <c r="K108" i="41"/>
  <c r="J108" i="41"/>
  <c r="I108" i="41"/>
  <c r="H108" i="41"/>
  <c r="G108" i="41"/>
  <c r="F108" i="41"/>
  <c r="E108" i="41"/>
  <c r="D108" i="41"/>
  <c r="C108" i="41"/>
  <c r="B108" i="41"/>
  <c r="A108" i="41"/>
  <c r="V107" i="41"/>
  <c r="U107" i="41"/>
  <c r="T107" i="41"/>
  <c r="S107" i="41"/>
  <c r="R107" i="41"/>
  <c r="Q107" i="41"/>
  <c r="P107" i="41"/>
  <c r="O107" i="41"/>
  <c r="N107" i="41"/>
  <c r="M107" i="41"/>
  <c r="L107" i="41"/>
  <c r="K107" i="41"/>
  <c r="J107" i="41"/>
  <c r="I107" i="41"/>
  <c r="H107" i="41"/>
  <c r="G107" i="41"/>
  <c r="F107" i="41"/>
  <c r="W107" i="41" s="1"/>
  <c r="E21" i="40" s="1"/>
  <c r="E107" i="41"/>
  <c r="D107" i="41"/>
  <c r="C107" i="41"/>
  <c r="B107" i="41"/>
  <c r="A107" i="41"/>
  <c r="V106" i="41"/>
  <c r="U106" i="41"/>
  <c r="T106" i="41"/>
  <c r="S106" i="41"/>
  <c r="R106" i="41"/>
  <c r="Q106" i="41"/>
  <c r="P106" i="41"/>
  <c r="O106" i="41"/>
  <c r="N106" i="41"/>
  <c r="M106" i="41"/>
  <c r="L106" i="41"/>
  <c r="K106" i="41"/>
  <c r="J106" i="41"/>
  <c r="I106" i="41"/>
  <c r="H106" i="41"/>
  <c r="G106" i="41"/>
  <c r="F106" i="41"/>
  <c r="E106" i="41"/>
  <c r="D106" i="41"/>
  <c r="C106" i="41"/>
  <c r="B106" i="41"/>
  <c r="A106" i="41"/>
  <c r="V105" i="41"/>
  <c r="U105" i="41"/>
  <c r="T105" i="41"/>
  <c r="S105" i="41"/>
  <c r="R105" i="41"/>
  <c r="Q105" i="41"/>
  <c r="P105" i="41"/>
  <c r="O105" i="41"/>
  <c r="N105" i="41"/>
  <c r="M105" i="41"/>
  <c r="L105" i="41"/>
  <c r="K105" i="41"/>
  <c r="J105" i="41"/>
  <c r="I105" i="41"/>
  <c r="H105" i="41"/>
  <c r="G105" i="41"/>
  <c r="F105" i="41"/>
  <c r="E105" i="41"/>
  <c r="D105" i="41"/>
  <c r="C105" i="41"/>
  <c r="B105" i="41"/>
  <c r="A105" i="41"/>
  <c r="V104" i="41"/>
  <c r="U104" i="41"/>
  <c r="T104" i="41"/>
  <c r="S104" i="41"/>
  <c r="R104" i="41"/>
  <c r="Q104" i="41"/>
  <c r="P104" i="41"/>
  <c r="O104" i="41"/>
  <c r="N104" i="41"/>
  <c r="M104" i="41"/>
  <c r="L104" i="41"/>
  <c r="K104" i="41"/>
  <c r="J104" i="41"/>
  <c r="I104" i="41"/>
  <c r="H104" i="41"/>
  <c r="G104" i="41"/>
  <c r="F104" i="41"/>
  <c r="E104" i="41"/>
  <c r="D104" i="41"/>
  <c r="C104" i="41"/>
  <c r="B104" i="41"/>
  <c r="A104" i="41"/>
  <c r="V103" i="41"/>
  <c r="U103" i="41"/>
  <c r="T103" i="41"/>
  <c r="S103" i="41"/>
  <c r="R103" i="41"/>
  <c r="Q103" i="41"/>
  <c r="P103" i="41"/>
  <c r="O103" i="41"/>
  <c r="N103" i="41"/>
  <c r="M103" i="41"/>
  <c r="L103" i="41"/>
  <c r="K103" i="41"/>
  <c r="J103" i="41"/>
  <c r="I103" i="41"/>
  <c r="H103" i="41"/>
  <c r="G103" i="41"/>
  <c r="F103" i="41"/>
  <c r="E103" i="41"/>
  <c r="D103" i="41"/>
  <c r="C103" i="41"/>
  <c r="B103" i="41"/>
  <c r="A103" i="41"/>
  <c r="V102" i="41"/>
  <c r="U102" i="41"/>
  <c r="T102" i="41"/>
  <c r="S102" i="41"/>
  <c r="R102" i="41"/>
  <c r="Q102" i="41"/>
  <c r="P102" i="41"/>
  <c r="O102" i="41"/>
  <c r="N102" i="41"/>
  <c r="M102" i="41"/>
  <c r="L102" i="41"/>
  <c r="K102" i="41"/>
  <c r="J102" i="41"/>
  <c r="I102" i="41"/>
  <c r="H102" i="41"/>
  <c r="G102" i="41"/>
  <c r="F102" i="41"/>
  <c r="E102" i="41"/>
  <c r="D102" i="41"/>
  <c r="C102" i="41"/>
  <c r="B102" i="41"/>
  <c r="A102" i="41"/>
  <c r="V101" i="41"/>
  <c r="U101" i="41"/>
  <c r="T101" i="41"/>
  <c r="S101" i="41"/>
  <c r="R101" i="41"/>
  <c r="Q101" i="41"/>
  <c r="P101" i="41"/>
  <c r="O101" i="41"/>
  <c r="N101" i="41"/>
  <c r="M101" i="41"/>
  <c r="L101" i="41"/>
  <c r="K101" i="41"/>
  <c r="J101" i="41"/>
  <c r="W101" i="41" s="1"/>
  <c r="E15" i="40" s="1"/>
  <c r="I101" i="41"/>
  <c r="H101" i="41"/>
  <c r="G101" i="41"/>
  <c r="F101" i="41"/>
  <c r="E101" i="41"/>
  <c r="D101" i="41"/>
  <c r="C101" i="41"/>
  <c r="B101" i="41"/>
  <c r="A101" i="41"/>
  <c r="V100" i="41"/>
  <c r="U100" i="41"/>
  <c r="T100" i="41"/>
  <c r="S100" i="41"/>
  <c r="R100" i="41"/>
  <c r="Q100" i="41"/>
  <c r="P100" i="41"/>
  <c r="O100" i="41"/>
  <c r="N100" i="41"/>
  <c r="M100" i="41"/>
  <c r="L100" i="41"/>
  <c r="K100" i="41"/>
  <c r="J100" i="41"/>
  <c r="I100" i="41"/>
  <c r="H100" i="41"/>
  <c r="G100" i="41"/>
  <c r="F100" i="41"/>
  <c r="E100" i="41"/>
  <c r="D100" i="41"/>
  <c r="C100" i="41"/>
  <c r="B100" i="41"/>
  <c r="A100" i="41"/>
  <c r="V99" i="41"/>
  <c r="U99" i="41"/>
  <c r="T99" i="41"/>
  <c r="S99" i="41"/>
  <c r="R99" i="41"/>
  <c r="Q99" i="41"/>
  <c r="P99" i="41"/>
  <c r="O99" i="41"/>
  <c r="N99" i="41"/>
  <c r="M99" i="41"/>
  <c r="L99" i="41"/>
  <c r="K99" i="41"/>
  <c r="J99" i="41"/>
  <c r="I99" i="41"/>
  <c r="H99" i="41"/>
  <c r="G99" i="41"/>
  <c r="F99" i="41"/>
  <c r="E99" i="41"/>
  <c r="D99" i="41"/>
  <c r="C99" i="41"/>
  <c r="B99" i="41"/>
  <c r="A99" i="41"/>
  <c r="V98" i="41"/>
  <c r="U98" i="41"/>
  <c r="T98" i="41"/>
  <c r="S98" i="41"/>
  <c r="R98" i="41"/>
  <c r="Q98" i="41"/>
  <c r="P98" i="41"/>
  <c r="O98" i="41"/>
  <c r="N98" i="41"/>
  <c r="M98" i="41"/>
  <c r="L98" i="41"/>
  <c r="K98" i="41"/>
  <c r="J98" i="41"/>
  <c r="I98" i="41"/>
  <c r="H98" i="41"/>
  <c r="G98" i="41"/>
  <c r="F98" i="41"/>
  <c r="E98" i="41"/>
  <c r="D98" i="41"/>
  <c r="C98" i="41"/>
  <c r="B98" i="41"/>
  <c r="A98" i="41"/>
  <c r="V97" i="41"/>
  <c r="U97" i="41"/>
  <c r="T97" i="41"/>
  <c r="S97" i="41"/>
  <c r="R97" i="41"/>
  <c r="Q97" i="41"/>
  <c r="P97" i="41"/>
  <c r="O97" i="41"/>
  <c r="N97" i="41"/>
  <c r="M97" i="41"/>
  <c r="L97" i="41"/>
  <c r="K97" i="41"/>
  <c r="J97" i="41"/>
  <c r="I97" i="41"/>
  <c r="H97" i="41"/>
  <c r="G97" i="41"/>
  <c r="F97" i="41"/>
  <c r="E97" i="41"/>
  <c r="D97" i="41"/>
  <c r="C97" i="41"/>
  <c r="B97" i="41"/>
  <c r="A97" i="41"/>
  <c r="V96" i="41"/>
  <c r="U96" i="41"/>
  <c r="T96" i="41"/>
  <c r="S96" i="41"/>
  <c r="R96" i="41"/>
  <c r="Q96" i="41"/>
  <c r="P96" i="41"/>
  <c r="O96" i="41"/>
  <c r="N96" i="41"/>
  <c r="M96" i="41"/>
  <c r="L96" i="41"/>
  <c r="K96" i="41"/>
  <c r="J96" i="41"/>
  <c r="I96" i="41"/>
  <c r="H96" i="41"/>
  <c r="G96" i="41"/>
  <c r="F96" i="41"/>
  <c r="E96" i="41"/>
  <c r="D96" i="41"/>
  <c r="C96" i="41"/>
  <c r="B96" i="41"/>
  <c r="A96" i="41"/>
  <c r="V95" i="41"/>
  <c r="U95" i="41"/>
  <c r="T95" i="41"/>
  <c r="S95" i="41"/>
  <c r="R95" i="41"/>
  <c r="Q95" i="41"/>
  <c r="P95" i="41"/>
  <c r="O95" i="41"/>
  <c r="N95" i="41"/>
  <c r="M95" i="41"/>
  <c r="L95" i="41"/>
  <c r="K95" i="41"/>
  <c r="J95" i="41"/>
  <c r="I95" i="41"/>
  <c r="H95" i="41"/>
  <c r="G95" i="41"/>
  <c r="F95" i="41"/>
  <c r="E95" i="41"/>
  <c r="D95" i="41"/>
  <c r="C95" i="41"/>
  <c r="B95" i="41"/>
  <c r="A95" i="41"/>
  <c r="AS94" i="41"/>
  <c r="AR94" i="41"/>
  <c r="AO94" i="41"/>
  <c r="AE94" i="41"/>
  <c r="AC94" i="41"/>
  <c r="AB94" i="41"/>
  <c r="V94" i="41"/>
  <c r="AT94" i="41" s="1"/>
  <c r="U94" i="41"/>
  <c r="T94" i="41"/>
  <c r="S94" i="41"/>
  <c r="AQ94" i="41" s="1"/>
  <c r="R94" i="41"/>
  <c r="AP94" i="41" s="1"/>
  <c r="Q94" i="41"/>
  <c r="P94" i="41"/>
  <c r="AN94" i="41" s="1"/>
  <c r="O94" i="41"/>
  <c r="AM94" i="41" s="1"/>
  <c r="N94" i="41"/>
  <c r="AL94" i="41" s="1"/>
  <c r="M94" i="41"/>
  <c r="AK94" i="41" s="1"/>
  <c r="L94" i="41"/>
  <c r="AJ94" i="41" s="1"/>
  <c r="K94" i="41"/>
  <c r="AI94" i="41" s="1"/>
  <c r="J94" i="41"/>
  <c r="AH94" i="41" s="1"/>
  <c r="I94" i="41"/>
  <c r="AG94" i="41" s="1"/>
  <c r="H94" i="41"/>
  <c r="AF94" i="41" s="1"/>
  <c r="G94" i="41"/>
  <c r="F94" i="41"/>
  <c r="AD94" i="41" s="1"/>
  <c r="E94" i="41"/>
  <c r="D94" i="41"/>
  <c r="C94" i="41"/>
  <c r="AA94" i="41" s="1"/>
  <c r="B94" i="41"/>
  <c r="A94" i="41"/>
  <c r="AR93" i="41"/>
  <c r="AP93" i="41"/>
  <c r="AN93" i="41"/>
  <c r="AB93" i="41"/>
  <c r="V93" i="41"/>
  <c r="AT93" i="41" s="1"/>
  <c r="U93" i="41"/>
  <c r="T93" i="41"/>
  <c r="S93" i="41"/>
  <c r="AQ93" i="41" s="1"/>
  <c r="R93" i="41"/>
  <c r="Q93" i="41"/>
  <c r="AO93" i="41" s="1"/>
  <c r="P93" i="41"/>
  <c r="O93" i="41"/>
  <c r="AM93" i="41" s="1"/>
  <c r="N93" i="41"/>
  <c r="AL93" i="41" s="1"/>
  <c r="M93" i="41"/>
  <c r="L93" i="41"/>
  <c r="AJ93" i="41" s="1"/>
  <c r="K93" i="41"/>
  <c r="AI93" i="41" s="1"/>
  <c r="J93" i="41"/>
  <c r="AH93" i="41" s="1"/>
  <c r="I93" i="41"/>
  <c r="AG93" i="41" s="1"/>
  <c r="H93" i="41"/>
  <c r="AF93" i="41" s="1"/>
  <c r="G93" i="41"/>
  <c r="AE93" i="41" s="1"/>
  <c r="F93" i="41"/>
  <c r="AD93" i="41" s="1"/>
  <c r="E93" i="41"/>
  <c r="D93" i="41"/>
  <c r="C93" i="41"/>
  <c r="AA93" i="41" s="1"/>
  <c r="B93" i="41"/>
  <c r="A93" i="41"/>
  <c r="AQ92" i="41"/>
  <c r="AP92" i="41"/>
  <c r="AM92" i="41"/>
  <c r="AE92" i="41"/>
  <c r="AA92" i="41"/>
  <c r="V92" i="41"/>
  <c r="AT92" i="41" s="1"/>
  <c r="U92" i="41"/>
  <c r="AS92" i="41" s="1"/>
  <c r="T92" i="41"/>
  <c r="AR92" i="41" s="1"/>
  <c r="S92" i="41"/>
  <c r="R92" i="41"/>
  <c r="Q92" i="41"/>
  <c r="AO92" i="41" s="1"/>
  <c r="P92" i="41"/>
  <c r="AN92" i="41" s="1"/>
  <c r="O92" i="41"/>
  <c r="N92" i="41"/>
  <c r="AL92" i="41" s="1"/>
  <c r="M92" i="41"/>
  <c r="AK92" i="41" s="1"/>
  <c r="L92" i="41"/>
  <c r="AJ92" i="41" s="1"/>
  <c r="K92" i="41"/>
  <c r="AI92" i="41" s="1"/>
  <c r="J92" i="41"/>
  <c r="AH92" i="41" s="1"/>
  <c r="I92" i="41"/>
  <c r="AG92" i="41" s="1"/>
  <c r="H92" i="41"/>
  <c r="AF92" i="41" s="1"/>
  <c r="G92" i="41"/>
  <c r="F92" i="41"/>
  <c r="AD92" i="41" s="1"/>
  <c r="E92" i="41"/>
  <c r="AC92" i="41" s="1"/>
  <c r="D92" i="41"/>
  <c r="AB92" i="41" s="1"/>
  <c r="C92" i="41"/>
  <c r="B92" i="41"/>
  <c r="A92" i="41"/>
  <c r="AS91" i="41"/>
  <c r="AN91" i="41"/>
  <c r="AN99" i="41" s="1"/>
  <c r="AF91" i="41"/>
  <c r="AC91" i="41"/>
  <c r="V91" i="41"/>
  <c r="AT98" i="41" s="1"/>
  <c r="U91" i="41"/>
  <c r="T91" i="41"/>
  <c r="AR91" i="41" s="1"/>
  <c r="S91" i="41"/>
  <c r="AQ98" i="41" s="1"/>
  <c r="R91" i="41"/>
  <c r="AP98" i="41" s="1"/>
  <c r="Q91" i="41"/>
  <c r="AO91" i="41" s="1"/>
  <c r="P91" i="41"/>
  <c r="AN98" i="41" s="1"/>
  <c r="O91" i="41"/>
  <c r="AM98" i="41" s="1"/>
  <c r="N91" i="41"/>
  <c r="AL98" i="41" s="1"/>
  <c r="M91" i="41"/>
  <c r="AK91" i="41" s="1"/>
  <c r="L91" i="41"/>
  <c r="AJ91" i="41" s="1"/>
  <c r="K91" i="41"/>
  <c r="AI98" i="41" s="1"/>
  <c r="J91" i="41"/>
  <c r="AH98" i="41" s="1"/>
  <c r="I91" i="41"/>
  <c r="AG91" i="41" s="1"/>
  <c r="H91" i="41"/>
  <c r="AF98" i="41" s="1"/>
  <c r="G91" i="41"/>
  <c r="AE98" i="41" s="1"/>
  <c r="F91" i="41"/>
  <c r="AD98" i="41" s="1"/>
  <c r="E91" i="41"/>
  <c r="D91" i="41"/>
  <c r="AB91" i="41" s="1"/>
  <c r="C91" i="41"/>
  <c r="AA98" i="41" s="1"/>
  <c r="B91" i="41"/>
  <c r="A91" i="41"/>
  <c r="AT90" i="41"/>
  <c r="AS90" i="41"/>
  <c r="AR90" i="41"/>
  <c r="AQ90" i="41"/>
  <c r="AP90" i="41"/>
  <c r="AO90" i="41"/>
  <c r="AN90" i="41"/>
  <c r="AM90" i="41"/>
  <c r="AL90" i="41"/>
  <c r="AK90" i="41"/>
  <c r="AJ90" i="41"/>
  <c r="AI90" i="41"/>
  <c r="AH90" i="41"/>
  <c r="AG90" i="41"/>
  <c r="AF90" i="41"/>
  <c r="AE90" i="41"/>
  <c r="AD90" i="41"/>
  <c r="AC90" i="41"/>
  <c r="AB90" i="41"/>
  <c r="AA90" i="41"/>
  <c r="V87" i="41"/>
  <c r="U87" i="41"/>
  <c r="T87" i="41"/>
  <c r="S87" i="41"/>
  <c r="R87" i="41"/>
  <c r="Q87" i="41"/>
  <c r="P87" i="41"/>
  <c r="O87" i="41"/>
  <c r="N87" i="41"/>
  <c r="M87" i="41"/>
  <c r="L87" i="41"/>
  <c r="K87" i="41"/>
  <c r="J87" i="41"/>
  <c r="I87" i="41"/>
  <c r="H87" i="41"/>
  <c r="G87" i="41"/>
  <c r="F87" i="41"/>
  <c r="E87" i="41"/>
  <c r="D87" i="41"/>
  <c r="C87" i="41"/>
  <c r="V86" i="41"/>
  <c r="U86" i="41"/>
  <c r="T86" i="41"/>
  <c r="S86" i="41"/>
  <c r="R86" i="41"/>
  <c r="Q86" i="41"/>
  <c r="P86" i="41"/>
  <c r="O86" i="41"/>
  <c r="N86" i="41"/>
  <c r="M86" i="41"/>
  <c r="L86" i="41"/>
  <c r="K86" i="41"/>
  <c r="J86" i="41"/>
  <c r="I86" i="41"/>
  <c r="H86" i="41"/>
  <c r="G86" i="41"/>
  <c r="F86" i="41"/>
  <c r="E86" i="41"/>
  <c r="W86" i="41" s="1"/>
  <c r="D43" i="40" s="1"/>
  <c r="D86" i="41"/>
  <c r="C86" i="41"/>
  <c r="B86" i="41"/>
  <c r="A86" i="41"/>
  <c r="V85" i="41"/>
  <c r="U85" i="41"/>
  <c r="T85" i="41"/>
  <c r="S85" i="41"/>
  <c r="R85" i="41"/>
  <c r="Q85" i="41"/>
  <c r="P85" i="41"/>
  <c r="O85" i="41"/>
  <c r="N85" i="41"/>
  <c r="M85" i="41"/>
  <c r="L85" i="41"/>
  <c r="K85" i="41"/>
  <c r="J85" i="41"/>
  <c r="I85" i="41"/>
  <c r="H85" i="41"/>
  <c r="G85" i="41"/>
  <c r="F85" i="41"/>
  <c r="E85" i="41"/>
  <c r="D85" i="41"/>
  <c r="C85" i="41"/>
  <c r="B85" i="41"/>
  <c r="A85" i="41"/>
  <c r="V84" i="41"/>
  <c r="U84" i="41"/>
  <c r="T84" i="41"/>
  <c r="S84" i="41"/>
  <c r="R84" i="41"/>
  <c r="Q84" i="41"/>
  <c r="P84" i="41"/>
  <c r="O84" i="41"/>
  <c r="N84" i="41"/>
  <c r="M84" i="41"/>
  <c r="L84" i="41"/>
  <c r="K84" i="41"/>
  <c r="J84" i="41"/>
  <c r="I84" i="41"/>
  <c r="H84" i="41"/>
  <c r="G84" i="41"/>
  <c r="F84" i="41"/>
  <c r="E84" i="41"/>
  <c r="D84" i="41"/>
  <c r="C84" i="41"/>
  <c r="B84" i="41"/>
  <c r="A84" i="41"/>
  <c r="V83" i="41"/>
  <c r="U83" i="41"/>
  <c r="T83" i="41"/>
  <c r="S83" i="41"/>
  <c r="R83" i="41"/>
  <c r="Q83" i="41"/>
  <c r="P83" i="41"/>
  <c r="O83" i="41"/>
  <c r="N83" i="41"/>
  <c r="M83" i="41"/>
  <c r="L83" i="41"/>
  <c r="K83" i="41"/>
  <c r="J83" i="41"/>
  <c r="I83" i="41"/>
  <c r="H83" i="41"/>
  <c r="G83" i="41"/>
  <c r="W83" i="41" s="1"/>
  <c r="D40" i="40" s="1"/>
  <c r="F83" i="41"/>
  <c r="E83" i="41"/>
  <c r="D83" i="41"/>
  <c r="C83" i="41"/>
  <c r="B83" i="41"/>
  <c r="A83" i="41"/>
  <c r="V82" i="41"/>
  <c r="U82" i="41"/>
  <c r="T82" i="41"/>
  <c r="S82" i="41"/>
  <c r="R82" i="41"/>
  <c r="Q82" i="41"/>
  <c r="P82" i="41"/>
  <c r="O82" i="41"/>
  <c r="N82" i="41"/>
  <c r="M82" i="41"/>
  <c r="L82" i="41"/>
  <c r="K82" i="41"/>
  <c r="J82" i="41"/>
  <c r="I82" i="41"/>
  <c r="H82" i="41"/>
  <c r="G82" i="41"/>
  <c r="F82" i="41"/>
  <c r="E82" i="41"/>
  <c r="D82" i="41"/>
  <c r="C82" i="41"/>
  <c r="B82" i="41"/>
  <c r="A82" i="41"/>
  <c r="V81" i="41"/>
  <c r="U81" i="41"/>
  <c r="T81" i="41"/>
  <c r="S81" i="41"/>
  <c r="R81" i="41"/>
  <c r="Q81" i="41"/>
  <c r="P81" i="41"/>
  <c r="O81" i="41"/>
  <c r="N81" i="41"/>
  <c r="M81" i="41"/>
  <c r="L81" i="41"/>
  <c r="K81" i="41"/>
  <c r="J81" i="41"/>
  <c r="I81" i="41"/>
  <c r="H81" i="41"/>
  <c r="G81" i="41"/>
  <c r="F81" i="41"/>
  <c r="E81" i="41"/>
  <c r="D81" i="41"/>
  <c r="C81" i="41"/>
  <c r="W81" i="41" s="1"/>
  <c r="D38" i="40" s="1"/>
  <c r="B81" i="41"/>
  <c r="A81" i="41"/>
  <c r="V80" i="41"/>
  <c r="U80" i="41"/>
  <c r="T80" i="41"/>
  <c r="S80" i="41"/>
  <c r="R80" i="41"/>
  <c r="Q80" i="41"/>
  <c r="P80" i="41"/>
  <c r="O80" i="41"/>
  <c r="N80" i="41"/>
  <c r="M80" i="41"/>
  <c r="L80" i="41"/>
  <c r="K80" i="41"/>
  <c r="J80" i="41"/>
  <c r="I80" i="41"/>
  <c r="H80" i="41"/>
  <c r="G80" i="41"/>
  <c r="F80" i="41"/>
  <c r="E80" i="41"/>
  <c r="D80" i="41"/>
  <c r="C80" i="41"/>
  <c r="B80" i="41"/>
  <c r="A80" i="41"/>
  <c r="V79" i="41"/>
  <c r="U79" i="41"/>
  <c r="T79" i="41"/>
  <c r="S79" i="41"/>
  <c r="R79" i="41"/>
  <c r="Q79" i="41"/>
  <c r="P79" i="41"/>
  <c r="O79" i="41"/>
  <c r="N79" i="41"/>
  <c r="M79" i="41"/>
  <c r="L79" i="41"/>
  <c r="K79" i="41"/>
  <c r="J79" i="41"/>
  <c r="I79" i="41"/>
  <c r="H79" i="41"/>
  <c r="G79" i="41"/>
  <c r="F79" i="41"/>
  <c r="E79" i="41"/>
  <c r="D79" i="41"/>
  <c r="C79" i="41"/>
  <c r="B79" i="41"/>
  <c r="A79" i="41"/>
  <c r="V78" i="41"/>
  <c r="U78" i="41"/>
  <c r="T78" i="41"/>
  <c r="S78" i="41"/>
  <c r="R78" i="41"/>
  <c r="Q78" i="41"/>
  <c r="P78" i="41"/>
  <c r="O78" i="41"/>
  <c r="N78" i="41"/>
  <c r="M78" i="41"/>
  <c r="L78" i="41"/>
  <c r="K78" i="41"/>
  <c r="J78" i="41"/>
  <c r="I78" i="41"/>
  <c r="H78" i="41"/>
  <c r="G78" i="41"/>
  <c r="F78" i="41"/>
  <c r="E78" i="41"/>
  <c r="W78" i="41" s="1"/>
  <c r="D35" i="40" s="1"/>
  <c r="D78" i="41"/>
  <c r="C78" i="41"/>
  <c r="B78" i="41"/>
  <c r="A78" i="41"/>
  <c r="V77" i="41"/>
  <c r="U77" i="41"/>
  <c r="T77" i="41"/>
  <c r="S77" i="41"/>
  <c r="R77" i="41"/>
  <c r="Q77" i="41"/>
  <c r="P77" i="41"/>
  <c r="O77" i="41"/>
  <c r="N77" i="41"/>
  <c r="M77" i="41"/>
  <c r="L77" i="41"/>
  <c r="K77" i="41"/>
  <c r="J77" i="41"/>
  <c r="I77" i="41"/>
  <c r="H77" i="41"/>
  <c r="G77" i="41"/>
  <c r="F77" i="41"/>
  <c r="E77" i="41"/>
  <c r="D77" i="41"/>
  <c r="C77" i="41"/>
  <c r="B77" i="41"/>
  <c r="A77" i="41"/>
  <c r="V76" i="41"/>
  <c r="U76" i="41"/>
  <c r="T76" i="41"/>
  <c r="S76" i="41"/>
  <c r="R76" i="41"/>
  <c r="Q76" i="41"/>
  <c r="P76" i="41"/>
  <c r="O76" i="41"/>
  <c r="N76" i="41"/>
  <c r="M76" i="41"/>
  <c r="L76" i="41"/>
  <c r="K76" i="41"/>
  <c r="J76" i="41"/>
  <c r="I76" i="41"/>
  <c r="H76" i="41"/>
  <c r="G76" i="41"/>
  <c r="F76" i="41"/>
  <c r="E76" i="41"/>
  <c r="D76" i="41"/>
  <c r="C76" i="41"/>
  <c r="B76" i="41"/>
  <c r="A76" i="41"/>
  <c r="V75" i="41"/>
  <c r="U75" i="41"/>
  <c r="T75" i="41"/>
  <c r="S75" i="41"/>
  <c r="R75" i="41"/>
  <c r="Q75" i="41"/>
  <c r="P75" i="41"/>
  <c r="O75" i="41"/>
  <c r="N75" i="41"/>
  <c r="M75" i="41"/>
  <c r="L75" i="41"/>
  <c r="K75" i="41"/>
  <c r="J75" i="41"/>
  <c r="I75" i="41"/>
  <c r="H75" i="41"/>
  <c r="G75" i="41"/>
  <c r="W75" i="41" s="1"/>
  <c r="D32" i="40" s="1"/>
  <c r="F75" i="41"/>
  <c r="E75" i="41"/>
  <c r="D75" i="41"/>
  <c r="C75" i="41"/>
  <c r="B75" i="41"/>
  <c r="A75" i="41"/>
  <c r="V74" i="41"/>
  <c r="U74" i="41"/>
  <c r="T74" i="41"/>
  <c r="S74" i="41"/>
  <c r="R74" i="41"/>
  <c r="Q74" i="41"/>
  <c r="P74" i="41"/>
  <c r="O74" i="41"/>
  <c r="N74" i="41"/>
  <c r="M74" i="41"/>
  <c r="L74" i="41"/>
  <c r="K74" i="41"/>
  <c r="J74" i="41"/>
  <c r="I74" i="41"/>
  <c r="H74" i="41"/>
  <c r="G74" i="41"/>
  <c r="F74" i="41"/>
  <c r="E74" i="41"/>
  <c r="D74" i="41"/>
  <c r="C74" i="41"/>
  <c r="B74" i="41"/>
  <c r="A74" i="41"/>
  <c r="B73" i="41"/>
  <c r="A73" i="41"/>
  <c r="B72" i="41"/>
  <c r="A72" i="41"/>
  <c r="B71" i="41"/>
  <c r="A71" i="41"/>
  <c r="V70" i="41"/>
  <c r="U70" i="41"/>
  <c r="T70" i="41"/>
  <c r="S70" i="41"/>
  <c r="R70" i="41"/>
  <c r="Q70" i="41"/>
  <c r="P70" i="41"/>
  <c r="O70" i="41"/>
  <c r="N70" i="41"/>
  <c r="M70" i="41"/>
  <c r="L70" i="41"/>
  <c r="K70" i="41"/>
  <c r="J70" i="41"/>
  <c r="I70" i="41"/>
  <c r="H70" i="41"/>
  <c r="G70" i="41"/>
  <c r="F70" i="41"/>
  <c r="E70" i="41"/>
  <c r="D70" i="41"/>
  <c r="C70" i="41"/>
  <c r="B70" i="41"/>
  <c r="A70" i="41"/>
  <c r="V69" i="41"/>
  <c r="U69" i="41"/>
  <c r="T69" i="41"/>
  <c r="S69" i="41"/>
  <c r="R69" i="41"/>
  <c r="Q69" i="41"/>
  <c r="P69" i="41"/>
  <c r="O69" i="41"/>
  <c r="N69" i="41"/>
  <c r="M69" i="41"/>
  <c r="L69" i="41"/>
  <c r="K69" i="41"/>
  <c r="J69" i="41"/>
  <c r="I69" i="41"/>
  <c r="H69" i="41"/>
  <c r="G69" i="41"/>
  <c r="F69" i="41"/>
  <c r="E69" i="41"/>
  <c r="D69" i="41"/>
  <c r="C69" i="41"/>
  <c r="B69" i="41"/>
  <c r="A69" i="41"/>
  <c r="V68" i="41"/>
  <c r="U68" i="41"/>
  <c r="T68" i="41"/>
  <c r="S68" i="41"/>
  <c r="R68" i="41"/>
  <c r="Q68" i="41"/>
  <c r="P68" i="41"/>
  <c r="O68" i="41"/>
  <c r="N68" i="41"/>
  <c r="M68" i="41"/>
  <c r="L68" i="41"/>
  <c r="K68" i="41"/>
  <c r="J68" i="41"/>
  <c r="I68" i="41"/>
  <c r="H68" i="41"/>
  <c r="G68" i="41"/>
  <c r="F68" i="41"/>
  <c r="W68" i="41" s="1"/>
  <c r="D25" i="40" s="1"/>
  <c r="E68" i="41"/>
  <c r="D68" i="41"/>
  <c r="C68" i="41"/>
  <c r="B68" i="41"/>
  <c r="A68" i="41"/>
  <c r="V67" i="41"/>
  <c r="U67" i="41"/>
  <c r="T67" i="41"/>
  <c r="S67" i="41"/>
  <c r="R67" i="41"/>
  <c r="Q67" i="41"/>
  <c r="P67" i="41"/>
  <c r="O67" i="41"/>
  <c r="N67" i="41"/>
  <c r="M67" i="41"/>
  <c r="L67" i="41"/>
  <c r="K67" i="41"/>
  <c r="J67" i="41"/>
  <c r="I67" i="41"/>
  <c r="H67" i="41"/>
  <c r="G67" i="41"/>
  <c r="F67" i="41"/>
  <c r="E67" i="41"/>
  <c r="D67" i="41"/>
  <c r="W67" i="41" s="1"/>
  <c r="D24" i="40" s="1"/>
  <c r="C67" i="41"/>
  <c r="B67" i="41"/>
  <c r="A67" i="41"/>
  <c r="V66" i="41"/>
  <c r="U66" i="41"/>
  <c r="T66" i="41"/>
  <c r="S66" i="41"/>
  <c r="R66" i="41"/>
  <c r="Q66" i="41"/>
  <c r="P66" i="41"/>
  <c r="O66" i="41"/>
  <c r="N66" i="41"/>
  <c r="M66" i="41"/>
  <c r="L66" i="41"/>
  <c r="K66" i="41"/>
  <c r="J66" i="41"/>
  <c r="I66" i="41"/>
  <c r="H66" i="41"/>
  <c r="G66" i="41"/>
  <c r="F66" i="41"/>
  <c r="E66" i="41"/>
  <c r="D66" i="41"/>
  <c r="C66" i="41"/>
  <c r="B66" i="41"/>
  <c r="A66" i="41"/>
  <c r="V65" i="41"/>
  <c r="U65" i="41"/>
  <c r="T65" i="41"/>
  <c r="S65" i="41"/>
  <c r="R65" i="41"/>
  <c r="Q65" i="41"/>
  <c r="P65" i="41"/>
  <c r="O65" i="41"/>
  <c r="N65" i="41"/>
  <c r="M65" i="41"/>
  <c r="L65" i="41"/>
  <c r="K65" i="41"/>
  <c r="J65" i="41"/>
  <c r="I65" i="41"/>
  <c r="H65" i="41"/>
  <c r="G65" i="41"/>
  <c r="F65" i="41"/>
  <c r="E65" i="41"/>
  <c r="D65" i="41"/>
  <c r="C65" i="41"/>
  <c r="B65" i="41"/>
  <c r="A65" i="41"/>
  <c r="V64" i="41"/>
  <c r="U64" i="41"/>
  <c r="T64" i="41"/>
  <c r="S64" i="41"/>
  <c r="R64" i="41"/>
  <c r="Q64" i="41"/>
  <c r="P64" i="41"/>
  <c r="O64" i="41"/>
  <c r="N64" i="41"/>
  <c r="M64" i="41"/>
  <c r="L64" i="41"/>
  <c r="K64" i="41"/>
  <c r="J64" i="41"/>
  <c r="I64" i="41"/>
  <c r="H64" i="41"/>
  <c r="G64" i="41"/>
  <c r="F64" i="41"/>
  <c r="E64" i="41"/>
  <c r="D64" i="41"/>
  <c r="C64" i="41"/>
  <c r="B64" i="41"/>
  <c r="A64" i="41"/>
  <c r="V63" i="41"/>
  <c r="U63" i="41"/>
  <c r="T63" i="41"/>
  <c r="S63" i="41"/>
  <c r="R63" i="41"/>
  <c r="Q63" i="41"/>
  <c r="P63" i="41"/>
  <c r="O63" i="41"/>
  <c r="N63" i="41"/>
  <c r="M63" i="41"/>
  <c r="L63" i="41"/>
  <c r="K63" i="41"/>
  <c r="J63" i="41"/>
  <c r="I63" i="41"/>
  <c r="H63" i="41"/>
  <c r="G63" i="41"/>
  <c r="F63" i="41"/>
  <c r="E63" i="41"/>
  <c r="D63" i="41"/>
  <c r="C63" i="41"/>
  <c r="B63" i="41"/>
  <c r="A63" i="41"/>
  <c r="V62" i="41"/>
  <c r="U62" i="41"/>
  <c r="T62" i="41"/>
  <c r="S62" i="41"/>
  <c r="R62" i="41"/>
  <c r="Q62" i="41"/>
  <c r="P62" i="41"/>
  <c r="O62" i="41"/>
  <c r="N62" i="41"/>
  <c r="M62" i="41"/>
  <c r="L62" i="41"/>
  <c r="K62" i="41"/>
  <c r="J62" i="41"/>
  <c r="I62" i="41"/>
  <c r="H62" i="41"/>
  <c r="G62" i="41"/>
  <c r="F62" i="41"/>
  <c r="E62" i="41"/>
  <c r="D62" i="41"/>
  <c r="C62" i="41"/>
  <c r="B62" i="41"/>
  <c r="A62" i="41"/>
  <c r="V61" i="41"/>
  <c r="U61" i="41"/>
  <c r="T61" i="41"/>
  <c r="S61" i="41"/>
  <c r="R61" i="41"/>
  <c r="Q61" i="41"/>
  <c r="P61" i="41"/>
  <c r="O61" i="41"/>
  <c r="N61" i="41"/>
  <c r="M61" i="41"/>
  <c r="L61" i="41"/>
  <c r="K61" i="41"/>
  <c r="J61" i="41"/>
  <c r="I61" i="41"/>
  <c r="H61" i="41"/>
  <c r="G61" i="41"/>
  <c r="F61" i="41"/>
  <c r="E61" i="41"/>
  <c r="D61" i="41"/>
  <c r="C61" i="41"/>
  <c r="B61" i="41"/>
  <c r="A61" i="41"/>
  <c r="V60" i="41"/>
  <c r="U60" i="41"/>
  <c r="T60" i="41"/>
  <c r="S60" i="41"/>
  <c r="R60" i="41"/>
  <c r="Q60" i="41"/>
  <c r="P60" i="41"/>
  <c r="O60" i="41"/>
  <c r="N60" i="41"/>
  <c r="M60" i="41"/>
  <c r="L60" i="41"/>
  <c r="K60" i="41"/>
  <c r="J60" i="41"/>
  <c r="I60" i="41"/>
  <c r="H60" i="41"/>
  <c r="G60" i="41"/>
  <c r="F60" i="41"/>
  <c r="E60" i="41"/>
  <c r="D60" i="41"/>
  <c r="C60" i="41"/>
  <c r="B60" i="41"/>
  <c r="A60" i="41"/>
  <c r="V59" i="41"/>
  <c r="U59" i="41"/>
  <c r="T59" i="41"/>
  <c r="S59" i="41"/>
  <c r="R59" i="41"/>
  <c r="Q59" i="41"/>
  <c r="P59" i="41"/>
  <c r="O59" i="41"/>
  <c r="N59" i="41"/>
  <c r="M59" i="41"/>
  <c r="L59" i="41"/>
  <c r="K59" i="41"/>
  <c r="J59" i="41"/>
  <c r="I59" i="41"/>
  <c r="H59" i="41"/>
  <c r="G59" i="41"/>
  <c r="F59" i="41"/>
  <c r="E59" i="41"/>
  <c r="D59" i="41"/>
  <c r="C59" i="41"/>
  <c r="B59" i="41"/>
  <c r="A59" i="41"/>
  <c r="V58" i="41"/>
  <c r="U58" i="41"/>
  <c r="T58" i="41"/>
  <c r="S58" i="41"/>
  <c r="R58" i="41"/>
  <c r="Q58" i="41"/>
  <c r="P58" i="41"/>
  <c r="O58" i="41"/>
  <c r="N58" i="41"/>
  <c r="M58" i="41"/>
  <c r="L58" i="41"/>
  <c r="K58" i="41"/>
  <c r="J58" i="41"/>
  <c r="I58" i="41"/>
  <c r="H58" i="41"/>
  <c r="G58" i="41"/>
  <c r="F58" i="41"/>
  <c r="E58" i="41"/>
  <c r="D58" i="41"/>
  <c r="C58" i="41"/>
  <c r="B58" i="41"/>
  <c r="A58" i="41"/>
  <c r="V57" i="41"/>
  <c r="U57" i="41"/>
  <c r="T57" i="41"/>
  <c r="S57" i="41"/>
  <c r="R57" i="41"/>
  <c r="Q57" i="41"/>
  <c r="P57" i="41"/>
  <c r="O57" i="41"/>
  <c r="N57" i="41"/>
  <c r="M57" i="41"/>
  <c r="L57" i="41"/>
  <c r="K57" i="41"/>
  <c r="J57" i="41"/>
  <c r="I57" i="41"/>
  <c r="H57" i="41"/>
  <c r="G57" i="41"/>
  <c r="F57" i="41"/>
  <c r="E57" i="41"/>
  <c r="D57" i="41"/>
  <c r="C57" i="41"/>
  <c r="B57" i="41"/>
  <c r="A57" i="41"/>
  <c r="V56" i="41"/>
  <c r="U56" i="41"/>
  <c r="T56" i="41"/>
  <c r="S56" i="41"/>
  <c r="R56" i="41"/>
  <c r="Q56" i="41"/>
  <c r="P56" i="41"/>
  <c r="O56" i="41"/>
  <c r="N56" i="41"/>
  <c r="M56" i="41"/>
  <c r="L56" i="41"/>
  <c r="K56" i="41"/>
  <c r="J56" i="41"/>
  <c r="I56" i="41"/>
  <c r="H56" i="41"/>
  <c r="G56" i="41"/>
  <c r="F56" i="41"/>
  <c r="E56" i="41"/>
  <c r="D56" i="41"/>
  <c r="C56" i="41"/>
  <c r="B56" i="41"/>
  <c r="A56" i="41"/>
  <c r="V55" i="41"/>
  <c r="U55" i="41"/>
  <c r="T55" i="41"/>
  <c r="S55" i="41"/>
  <c r="R55" i="41"/>
  <c r="Q55" i="41"/>
  <c r="P55" i="41"/>
  <c r="O55" i="41"/>
  <c r="N55" i="41"/>
  <c r="M55" i="41"/>
  <c r="L55" i="41"/>
  <c r="K55" i="41"/>
  <c r="J55" i="41"/>
  <c r="I55" i="41"/>
  <c r="H55" i="41"/>
  <c r="G55" i="41"/>
  <c r="F55" i="41"/>
  <c r="E55" i="41"/>
  <c r="D55" i="41"/>
  <c r="C55" i="41"/>
  <c r="B55" i="41"/>
  <c r="A55" i="41"/>
  <c r="V54" i="41"/>
  <c r="U54" i="41"/>
  <c r="T54" i="41"/>
  <c r="S54" i="41"/>
  <c r="R54" i="41"/>
  <c r="Q54" i="41"/>
  <c r="P54" i="41"/>
  <c r="O54" i="41"/>
  <c r="N54" i="41"/>
  <c r="M54" i="41"/>
  <c r="L54" i="41"/>
  <c r="K54" i="41"/>
  <c r="J54" i="41"/>
  <c r="I54" i="41"/>
  <c r="H54" i="41"/>
  <c r="G54" i="41"/>
  <c r="F54" i="41"/>
  <c r="E54" i="41"/>
  <c r="D54" i="41"/>
  <c r="C54" i="41"/>
  <c r="B54" i="41"/>
  <c r="A54" i="41"/>
  <c r="V53" i="41"/>
  <c r="U53" i="41"/>
  <c r="T53" i="41"/>
  <c r="S53" i="41"/>
  <c r="R53" i="41"/>
  <c r="Q53" i="41"/>
  <c r="P53" i="41"/>
  <c r="O53" i="41"/>
  <c r="N53" i="41"/>
  <c r="M53" i="41"/>
  <c r="L53" i="41"/>
  <c r="K53" i="41"/>
  <c r="J53" i="41"/>
  <c r="I53" i="41"/>
  <c r="H53" i="41"/>
  <c r="G53" i="41"/>
  <c r="F53" i="41"/>
  <c r="E53" i="41"/>
  <c r="D53" i="41"/>
  <c r="C53" i="41"/>
  <c r="B53" i="41"/>
  <c r="A53" i="41"/>
  <c r="V52" i="41"/>
  <c r="U52" i="41"/>
  <c r="T52" i="41"/>
  <c r="S52" i="41"/>
  <c r="R52" i="41"/>
  <c r="Q52" i="41"/>
  <c r="P52" i="41"/>
  <c r="O52" i="41"/>
  <c r="N52" i="41"/>
  <c r="M52" i="41"/>
  <c r="L52" i="41"/>
  <c r="K52" i="41"/>
  <c r="J52" i="41"/>
  <c r="I52" i="41"/>
  <c r="H52" i="41"/>
  <c r="G52" i="41"/>
  <c r="F52" i="41"/>
  <c r="E52" i="41"/>
  <c r="D52" i="41"/>
  <c r="C52" i="41"/>
  <c r="B52" i="41"/>
  <c r="A52" i="41"/>
  <c r="AO51" i="41"/>
  <c r="AN51" i="41"/>
  <c r="V51" i="41"/>
  <c r="AT51" i="41" s="1"/>
  <c r="U51" i="41"/>
  <c r="AS51" i="41" s="1"/>
  <c r="T51" i="41"/>
  <c r="AR51" i="41" s="1"/>
  <c r="S51" i="41"/>
  <c r="AQ51" i="41" s="1"/>
  <c r="R51" i="41"/>
  <c r="AP51" i="41" s="1"/>
  <c r="Q51" i="41"/>
  <c r="P51" i="41"/>
  <c r="O51" i="41"/>
  <c r="AM51" i="41" s="1"/>
  <c r="N51" i="41"/>
  <c r="AL51" i="41" s="1"/>
  <c r="M51" i="41"/>
  <c r="AK51" i="41" s="1"/>
  <c r="L51" i="41"/>
  <c r="AJ51" i="41" s="1"/>
  <c r="K51" i="41"/>
  <c r="AI51" i="41" s="1"/>
  <c r="J51" i="41"/>
  <c r="AH51" i="41" s="1"/>
  <c r="I51" i="41"/>
  <c r="AG51" i="41" s="1"/>
  <c r="H51" i="41"/>
  <c r="AF51" i="41" s="1"/>
  <c r="G51" i="41"/>
  <c r="AE51" i="41" s="1"/>
  <c r="F51" i="41"/>
  <c r="AD51" i="41" s="1"/>
  <c r="E51" i="41"/>
  <c r="AC51" i="41" s="1"/>
  <c r="D51" i="41"/>
  <c r="AB51" i="41" s="1"/>
  <c r="C51" i="41"/>
  <c r="AA51" i="41" s="1"/>
  <c r="B51" i="41"/>
  <c r="A51" i="41"/>
  <c r="AN50" i="41"/>
  <c r="AF50" i="41"/>
  <c r="V50" i="41"/>
  <c r="AT50" i="41" s="1"/>
  <c r="U50" i="41"/>
  <c r="AS50" i="41" s="1"/>
  <c r="T50" i="41"/>
  <c r="AR50" i="41" s="1"/>
  <c r="S50" i="41"/>
  <c r="AQ50" i="41" s="1"/>
  <c r="R50" i="41"/>
  <c r="AP50" i="41" s="1"/>
  <c r="Q50" i="41"/>
  <c r="AO55" i="41" s="1"/>
  <c r="P50" i="41"/>
  <c r="O50" i="41"/>
  <c r="AM50" i="41" s="1"/>
  <c r="N50" i="41"/>
  <c r="AL50" i="41" s="1"/>
  <c r="M50" i="41"/>
  <c r="AK50" i="41" s="1"/>
  <c r="L50" i="41"/>
  <c r="AJ50" i="41" s="1"/>
  <c r="K50" i="41"/>
  <c r="AI50" i="41" s="1"/>
  <c r="J50" i="41"/>
  <c r="AH50" i="41" s="1"/>
  <c r="I50" i="41"/>
  <c r="AG55" i="41" s="1"/>
  <c r="H50" i="41"/>
  <c r="G50" i="41"/>
  <c r="AE50" i="41" s="1"/>
  <c r="F50" i="41"/>
  <c r="AD50" i="41" s="1"/>
  <c r="E50" i="41"/>
  <c r="AC50" i="41" s="1"/>
  <c r="D50" i="41"/>
  <c r="AB50" i="41" s="1"/>
  <c r="C50" i="41"/>
  <c r="AA50" i="41" s="1"/>
  <c r="B50" i="41"/>
  <c r="A50" i="41"/>
  <c r="AL49" i="41"/>
  <c r="AD49" i="41"/>
  <c r="AA49" i="41"/>
  <c r="V49" i="41"/>
  <c r="AT49" i="41" s="1"/>
  <c r="U49" i="41"/>
  <c r="AS49" i="41" s="1"/>
  <c r="T49" i="41"/>
  <c r="AR49" i="41" s="1"/>
  <c r="S49" i="41"/>
  <c r="AQ49" i="41" s="1"/>
  <c r="R49" i="41"/>
  <c r="AP49" i="41" s="1"/>
  <c r="Q49" i="41"/>
  <c r="AO49" i="41" s="1"/>
  <c r="P49" i="41"/>
  <c r="AN49" i="41" s="1"/>
  <c r="O49" i="41"/>
  <c r="AM49" i="41" s="1"/>
  <c r="N49" i="41"/>
  <c r="M49" i="41"/>
  <c r="AK49" i="41" s="1"/>
  <c r="L49" i="41"/>
  <c r="AJ49" i="41" s="1"/>
  <c r="K49" i="41"/>
  <c r="AI49" i="41" s="1"/>
  <c r="J49" i="41"/>
  <c r="AH49" i="41" s="1"/>
  <c r="I49" i="41"/>
  <c r="AG49" i="41" s="1"/>
  <c r="H49" i="41"/>
  <c r="AF49" i="41" s="1"/>
  <c r="G49" i="41"/>
  <c r="AE49" i="41" s="1"/>
  <c r="F49" i="41"/>
  <c r="E49" i="41"/>
  <c r="AC49" i="41" s="1"/>
  <c r="D49" i="41"/>
  <c r="AB49" i="41" s="1"/>
  <c r="C49" i="41"/>
  <c r="B49" i="41"/>
  <c r="A49" i="41"/>
  <c r="AT48" i="41"/>
  <c r="AP48" i="41"/>
  <c r="AO48" i="41"/>
  <c r="AG48" i="41"/>
  <c r="V48" i="41"/>
  <c r="AT55" i="41" s="1"/>
  <c r="U48" i="41"/>
  <c r="AS48" i="41" s="1"/>
  <c r="T48" i="41"/>
  <c r="AR48" i="41" s="1"/>
  <c r="S48" i="41"/>
  <c r="R48" i="41"/>
  <c r="AP55" i="41" s="1"/>
  <c r="Q48" i="41"/>
  <c r="P48" i="41"/>
  <c r="AN48" i="41" s="1"/>
  <c r="O48" i="41"/>
  <c r="N48" i="41"/>
  <c r="AL55" i="41" s="1"/>
  <c r="M48" i="41"/>
  <c r="AK48" i="41" s="1"/>
  <c r="L48" i="41"/>
  <c r="AJ48" i="41" s="1"/>
  <c r="K48" i="41"/>
  <c r="J48" i="41"/>
  <c r="AH55" i="41" s="1"/>
  <c r="I48" i="41"/>
  <c r="H48" i="41"/>
  <c r="AF48" i="41" s="1"/>
  <c r="G48" i="41"/>
  <c r="F48" i="41"/>
  <c r="AD55" i="41" s="1"/>
  <c r="E48" i="41"/>
  <c r="AC48" i="41" s="1"/>
  <c r="D48" i="41"/>
  <c r="AB48" i="41" s="1"/>
  <c r="C48" i="41"/>
  <c r="B48" i="41"/>
  <c r="A48" i="41"/>
  <c r="AT47" i="41"/>
  <c r="AS47" i="41"/>
  <c r="AR47" i="41"/>
  <c r="AQ47" i="41"/>
  <c r="AP47" i="41"/>
  <c r="AO47" i="41"/>
  <c r="AN47" i="41"/>
  <c r="AM47" i="41"/>
  <c r="AL47" i="41"/>
  <c r="AK47" i="41"/>
  <c r="AJ47" i="41"/>
  <c r="AI47" i="41"/>
  <c r="AH47" i="41"/>
  <c r="AG47" i="41"/>
  <c r="AF47" i="41"/>
  <c r="AE47" i="41"/>
  <c r="AD47" i="41"/>
  <c r="AC47" i="41"/>
  <c r="AB47" i="41"/>
  <c r="AA47" i="41"/>
  <c r="W62" i="41"/>
  <c r="D19" i="40" s="1"/>
  <c r="V44" i="41"/>
  <c r="U44" i="41"/>
  <c r="T44" i="41"/>
  <c r="S44" i="41"/>
  <c r="R44" i="41"/>
  <c r="Q44" i="41"/>
  <c r="P44" i="41"/>
  <c r="O44" i="41"/>
  <c r="N44" i="41"/>
  <c r="M44" i="41"/>
  <c r="L44" i="41"/>
  <c r="K44" i="41"/>
  <c r="J44" i="41"/>
  <c r="I44" i="41"/>
  <c r="H44" i="41"/>
  <c r="G44" i="41"/>
  <c r="F44" i="41"/>
  <c r="E44" i="41"/>
  <c r="D44" i="41"/>
  <c r="C44" i="41"/>
  <c r="V43" i="41"/>
  <c r="U43" i="41"/>
  <c r="T43" i="41"/>
  <c r="S43" i="41"/>
  <c r="R43" i="41"/>
  <c r="Q43" i="41"/>
  <c r="P43" i="41"/>
  <c r="O43" i="41"/>
  <c r="N43" i="41"/>
  <c r="M43" i="41"/>
  <c r="L43" i="41"/>
  <c r="K43" i="41"/>
  <c r="J43" i="41"/>
  <c r="I43" i="41"/>
  <c r="H43" i="41"/>
  <c r="G43" i="41"/>
  <c r="F43" i="41"/>
  <c r="E43" i="41"/>
  <c r="D43" i="41"/>
  <c r="W43" i="41" s="1"/>
  <c r="C43" i="40" s="1"/>
  <c r="C43" i="41"/>
  <c r="B43" i="41"/>
  <c r="A43" i="41"/>
  <c r="V42" i="41"/>
  <c r="U42" i="41"/>
  <c r="T42" i="41"/>
  <c r="S42" i="41"/>
  <c r="R42" i="41"/>
  <c r="Q42" i="41"/>
  <c r="P42" i="41"/>
  <c r="O42" i="41"/>
  <c r="N42" i="41"/>
  <c r="M42" i="41"/>
  <c r="L42" i="41"/>
  <c r="K42" i="41"/>
  <c r="J42" i="41"/>
  <c r="I42" i="41"/>
  <c r="H42" i="41"/>
  <c r="G42" i="41"/>
  <c r="F42" i="41"/>
  <c r="E42" i="41"/>
  <c r="D42" i="41"/>
  <c r="C42" i="41"/>
  <c r="B42" i="41"/>
  <c r="A42" i="41"/>
  <c r="V41" i="41"/>
  <c r="U41" i="41"/>
  <c r="T41" i="41"/>
  <c r="S41" i="41"/>
  <c r="R41" i="41"/>
  <c r="Q41" i="41"/>
  <c r="P41" i="41"/>
  <c r="O41" i="41"/>
  <c r="N41" i="41"/>
  <c r="M41" i="41"/>
  <c r="L41" i="41"/>
  <c r="K41" i="41"/>
  <c r="J41" i="41"/>
  <c r="I41" i="41"/>
  <c r="H41" i="41"/>
  <c r="G41" i="41"/>
  <c r="F41" i="41"/>
  <c r="E41" i="41"/>
  <c r="D41" i="41"/>
  <c r="C41" i="41"/>
  <c r="B41" i="41"/>
  <c r="A41" i="41"/>
  <c r="V40" i="41"/>
  <c r="U40" i="41"/>
  <c r="T40" i="41"/>
  <c r="S40" i="41"/>
  <c r="R40" i="41"/>
  <c r="Q40" i="41"/>
  <c r="P40" i="41"/>
  <c r="O40" i="41"/>
  <c r="N40" i="41"/>
  <c r="M40" i="41"/>
  <c r="L40" i="41"/>
  <c r="K40" i="41"/>
  <c r="J40" i="41"/>
  <c r="I40" i="41"/>
  <c r="H40" i="41"/>
  <c r="G40" i="41"/>
  <c r="F40" i="41"/>
  <c r="E40" i="41"/>
  <c r="D40" i="41"/>
  <c r="C40" i="41"/>
  <c r="B40" i="41"/>
  <c r="A40" i="41"/>
  <c r="V39" i="41"/>
  <c r="U39" i="41"/>
  <c r="T39" i="41"/>
  <c r="S39" i="41"/>
  <c r="R39" i="41"/>
  <c r="Q39" i="41"/>
  <c r="P39" i="41"/>
  <c r="O39" i="41"/>
  <c r="N39" i="41"/>
  <c r="M39" i="41"/>
  <c r="L39" i="41"/>
  <c r="K39" i="41"/>
  <c r="J39" i="41"/>
  <c r="I39" i="41"/>
  <c r="H39" i="41"/>
  <c r="G39" i="41"/>
  <c r="F39" i="41"/>
  <c r="E39" i="41"/>
  <c r="D39" i="41"/>
  <c r="C39" i="41"/>
  <c r="B39" i="41"/>
  <c r="A39" i="41"/>
  <c r="V38" i="41"/>
  <c r="U38" i="41"/>
  <c r="T38" i="41"/>
  <c r="S38" i="41"/>
  <c r="R38" i="41"/>
  <c r="Q38" i="41"/>
  <c r="P38" i="41"/>
  <c r="O38" i="41"/>
  <c r="N38" i="41"/>
  <c r="M38" i="41"/>
  <c r="L38" i="41"/>
  <c r="K38" i="41"/>
  <c r="J38" i="41"/>
  <c r="I38" i="41"/>
  <c r="H38" i="41"/>
  <c r="G38" i="41"/>
  <c r="F38" i="41"/>
  <c r="E38" i="41"/>
  <c r="D38" i="41"/>
  <c r="C38" i="41"/>
  <c r="B38" i="41"/>
  <c r="A38" i="41"/>
  <c r="V37" i="41"/>
  <c r="U37" i="41"/>
  <c r="T37" i="41"/>
  <c r="S37" i="41"/>
  <c r="R37" i="41"/>
  <c r="Q37" i="41"/>
  <c r="P37" i="41"/>
  <c r="O37" i="41"/>
  <c r="N37" i="41"/>
  <c r="M37" i="41"/>
  <c r="L37" i="41"/>
  <c r="K37" i="41"/>
  <c r="J37" i="41"/>
  <c r="I37" i="41"/>
  <c r="H37" i="41"/>
  <c r="G37" i="41"/>
  <c r="F37" i="41"/>
  <c r="E37" i="41"/>
  <c r="D37" i="41"/>
  <c r="C37" i="41"/>
  <c r="B37" i="41"/>
  <c r="A37" i="41"/>
  <c r="V36" i="41"/>
  <c r="U36" i="41"/>
  <c r="T36" i="41"/>
  <c r="S36" i="41"/>
  <c r="R36" i="41"/>
  <c r="Q36" i="41"/>
  <c r="P36" i="41"/>
  <c r="O36" i="41"/>
  <c r="N36" i="41"/>
  <c r="M36" i="41"/>
  <c r="L36" i="41"/>
  <c r="K36" i="41"/>
  <c r="J36" i="41"/>
  <c r="I36" i="41"/>
  <c r="H36" i="41"/>
  <c r="G36" i="41"/>
  <c r="F36" i="41"/>
  <c r="E36" i="41"/>
  <c r="D36" i="41"/>
  <c r="C36" i="41"/>
  <c r="B36" i="41"/>
  <c r="A36" i="41"/>
  <c r="V35" i="41"/>
  <c r="U35" i="41"/>
  <c r="T35" i="41"/>
  <c r="S35" i="41"/>
  <c r="R35" i="41"/>
  <c r="Q35" i="41"/>
  <c r="P35" i="41"/>
  <c r="O35" i="41"/>
  <c r="N35" i="41"/>
  <c r="M35" i="41"/>
  <c r="L35" i="41"/>
  <c r="K35" i="41"/>
  <c r="J35" i="41"/>
  <c r="I35" i="41"/>
  <c r="H35" i="41"/>
  <c r="G35" i="41"/>
  <c r="F35" i="41"/>
  <c r="E35" i="41"/>
  <c r="W35" i="41" s="1"/>
  <c r="C35" i="40" s="1"/>
  <c r="D35" i="41"/>
  <c r="C35" i="41"/>
  <c r="B35" i="41"/>
  <c r="A35" i="41"/>
  <c r="V34" i="41"/>
  <c r="U34" i="41"/>
  <c r="T34" i="41"/>
  <c r="S34" i="41"/>
  <c r="R34" i="41"/>
  <c r="Q34" i="41"/>
  <c r="P34" i="41"/>
  <c r="O34" i="41"/>
  <c r="N34" i="41"/>
  <c r="M34" i="41"/>
  <c r="L34" i="41"/>
  <c r="K34" i="41"/>
  <c r="J34" i="41"/>
  <c r="I34" i="41"/>
  <c r="H34" i="41"/>
  <c r="G34" i="41"/>
  <c r="F34" i="41"/>
  <c r="E34" i="41"/>
  <c r="D34" i="41"/>
  <c r="C34" i="41"/>
  <c r="W34" i="41" s="1"/>
  <c r="C34" i="40" s="1"/>
  <c r="B34" i="41"/>
  <c r="A34" i="41"/>
  <c r="V33" i="41"/>
  <c r="U33" i="41"/>
  <c r="T33" i="41"/>
  <c r="S33" i="41"/>
  <c r="R33" i="41"/>
  <c r="Q33" i="41"/>
  <c r="P33" i="41"/>
  <c r="O33" i="41"/>
  <c r="N33" i="41"/>
  <c r="M33" i="41"/>
  <c r="L33" i="41"/>
  <c r="K33" i="41"/>
  <c r="J33" i="41"/>
  <c r="I33" i="41"/>
  <c r="H33" i="41"/>
  <c r="G33" i="41"/>
  <c r="F33" i="41"/>
  <c r="E33" i="41"/>
  <c r="D33" i="41"/>
  <c r="C33" i="41"/>
  <c r="B33" i="41"/>
  <c r="A33" i="41"/>
  <c r="V32" i="41"/>
  <c r="U32" i="41"/>
  <c r="T32" i="41"/>
  <c r="S32" i="41"/>
  <c r="R32" i="41"/>
  <c r="Q32" i="41"/>
  <c r="P32" i="41"/>
  <c r="O32" i="41"/>
  <c r="N32" i="41"/>
  <c r="M32" i="41"/>
  <c r="L32" i="41"/>
  <c r="K32" i="41"/>
  <c r="J32" i="41"/>
  <c r="I32" i="41"/>
  <c r="H32" i="41"/>
  <c r="G32" i="41"/>
  <c r="F32" i="41"/>
  <c r="E32" i="41"/>
  <c r="D32" i="41"/>
  <c r="C32" i="41"/>
  <c r="B32" i="41"/>
  <c r="A32" i="41"/>
  <c r="V31" i="41"/>
  <c r="U31" i="41"/>
  <c r="T31" i="41"/>
  <c r="S31" i="41"/>
  <c r="R31" i="41"/>
  <c r="Q31" i="41"/>
  <c r="P31" i="41"/>
  <c r="O31" i="41"/>
  <c r="N31" i="41"/>
  <c r="M31" i="41"/>
  <c r="L31" i="41"/>
  <c r="K31" i="41"/>
  <c r="J31" i="41"/>
  <c r="I31" i="41"/>
  <c r="H31" i="41"/>
  <c r="G31" i="41"/>
  <c r="F31" i="41"/>
  <c r="E31" i="41"/>
  <c r="D31" i="41"/>
  <c r="C31" i="41"/>
  <c r="B31" i="41"/>
  <c r="A31" i="41"/>
  <c r="B30" i="41"/>
  <c r="A30" i="41"/>
  <c r="B29" i="41"/>
  <c r="A29" i="41"/>
  <c r="B28" i="41"/>
  <c r="A28" i="41"/>
  <c r="V27" i="41"/>
  <c r="U27" i="41"/>
  <c r="T27" i="41"/>
  <c r="S27" i="41"/>
  <c r="R27" i="41"/>
  <c r="Q27" i="41"/>
  <c r="P27" i="41"/>
  <c r="O27" i="41"/>
  <c r="N27" i="41"/>
  <c r="M27" i="41"/>
  <c r="L27" i="41"/>
  <c r="K27" i="41"/>
  <c r="J27" i="41"/>
  <c r="I27" i="41"/>
  <c r="H27" i="41"/>
  <c r="G27" i="41"/>
  <c r="F27" i="41"/>
  <c r="E27" i="41"/>
  <c r="D27" i="41"/>
  <c r="C27" i="41"/>
  <c r="B27" i="41"/>
  <c r="A27" i="41"/>
  <c r="V26" i="41"/>
  <c r="U26" i="41"/>
  <c r="T26" i="41"/>
  <c r="S26" i="41"/>
  <c r="R26" i="41"/>
  <c r="Q26" i="41"/>
  <c r="P26" i="41"/>
  <c r="O26" i="41"/>
  <c r="N26" i="41"/>
  <c r="M26" i="41"/>
  <c r="L26" i="41"/>
  <c r="K26" i="41"/>
  <c r="J26" i="41"/>
  <c r="I26" i="41"/>
  <c r="H26" i="41"/>
  <c r="G26" i="41"/>
  <c r="F26" i="41"/>
  <c r="E26" i="41"/>
  <c r="D26" i="41"/>
  <c r="C26" i="41"/>
  <c r="B26" i="41"/>
  <c r="A26" i="41"/>
  <c r="V25" i="41"/>
  <c r="U25" i="41"/>
  <c r="T25" i="41"/>
  <c r="S25" i="41"/>
  <c r="R25" i="41"/>
  <c r="Q25" i="41"/>
  <c r="P25" i="41"/>
  <c r="O25" i="41"/>
  <c r="N25" i="41"/>
  <c r="M25" i="41"/>
  <c r="L25" i="41"/>
  <c r="K25" i="41"/>
  <c r="J25" i="41"/>
  <c r="I25" i="41"/>
  <c r="H25" i="41"/>
  <c r="G25" i="41"/>
  <c r="F25" i="41"/>
  <c r="E25" i="41"/>
  <c r="D25" i="41"/>
  <c r="C25" i="41"/>
  <c r="B25" i="41"/>
  <c r="A25" i="41"/>
  <c r="V24" i="41"/>
  <c r="U24" i="41"/>
  <c r="T24" i="41"/>
  <c r="S24" i="41"/>
  <c r="R24" i="41"/>
  <c r="Q24" i="41"/>
  <c r="P24" i="41"/>
  <c r="O24" i="41"/>
  <c r="N24" i="41"/>
  <c r="M24" i="41"/>
  <c r="L24" i="41"/>
  <c r="K24" i="41"/>
  <c r="J24" i="41"/>
  <c r="I24" i="41"/>
  <c r="H24" i="41"/>
  <c r="G24" i="41"/>
  <c r="F24" i="41"/>
  <c r="E24" i="41"/>
  <c r="D24" i="41"/>
  <c r="C24" i="41"/>
  <c r="W24" i="41" s="1"/>
  <c r="C24" i="40" s="1"/>
  <c r="B24" i="41"/>
  <c r="A24" i="41"/>
  <c r="V23" i="41"/>
  <c r="U23" i="41"/>
  <c r="T23" i="41"/>
  <c r="S23" i="41"/>
  <c r="R23" i="41"/>
  <c r="Q23" i="41"/>
  <c r="P23" i="41"/>
  <c r="O23" i="41"/>
  <c r="N23" i="41"/>
  <c r="M23" i="41"/>
  <c r="L23" i="41"/>
  <c r="K23" i="41"/>
  <c r="J23" i="41"/>
  <c r="I23" i="41"/>
  <c r="H23" i="41"/>
  <c r="G23" i="41"/>
  <c r="F23" i="41"/>
  <c r="E23" i="41"/>
  <c r="D23" i="41"/>
  <c r="C23" i="41"/>
  <c r="B23" i="41"/>
  <c r="A23" i="41"/>
  <c r="V22" i="41"/>
  <c r="U22" i="41"/>
  <c r="T22" i="41"/>
  <c r="S22" i="41"/>
  <c r="R22" i="41"/>
  <c r="Q22" i="41"/>
  <c r="P22" i="41"/>
  <c r="O22" i="41"/>
  <c r="N22" i="41"/>
  <c r="M22" i="41"/>
  <c r="L22" i="41"/>
  <c r="K22" i="41"/>
  <c r="J22" i="41"/>
  <c r="I22" i="41"/>
  <c r="H22" i="41"/>
  <c r="G22" i="41"/>
  <c r="F22" i="41"/>
  <c r="E22" i="41"/>
  <c r="D22" i="41"/>
  <c r="C22" i="41"/>
  <c r="B22" i="41"/>
  <c r="A22" i="41"/>
  <c r="V21" i="41"/>
  <c r="U21" i="41"/>
  <c r="T21" i="41"/>
  <c r="S21" i="41"/>
  <c r="R21" i="41"/>
  <c r="Q21" i="41"/>
  <c r="P21" i="41"/>
  <c r="O21" i="41"/>
  <c r="N21" i="41"/>
  <c r="M21" i="41"/>
  <c r="L21" i="41"/>
  <c r="K21" i="41"/>
  <c r="J21" i="41"/>
  <c r="I21" i="41"/>
  <c r="H21" i="41"/>
  <c r="G21" i="41"/>
  <c r="F21" i="41"/>
  <c r="E21" i="41"/>
  <c r="D21" i="41"/>
  <c r="C21" i="41"/>
  <c r="B21" i="41"/>
  <c r="A21" i="41"/>
  <c r="V20" i="41"/>
  <c r="U20" i="41"/>
  <c r="T20" i="41"/>
  <c r="S20" i="41"/>
  <c r="R20" i="41"/>
  <c r="Q20" i="41"/>
  <c r="P20" i="41"/>
  <c r="O20" i="41"/>
  <c r="N20" i="41"/>
  <c r="M20" i="41"/>
  <c r="L20" i="41"/>
  <c r="K20" i="41"/>
  <c r="J20" i="41"/>
  <c r="I20" i="41"/>
  <c r="H20" i="41"/>
  <c r="G20" i="41"/>
  <c r="F20" i="41"/>
  <c r="E20" i="41"/>
  <c r="D20" i="41"/>
  <c r="C20" i="41"/>
  <c r="W20" i="41" s="1"/>
  <c r="C20" i="40" s="1"/>
  <c r="B20" i="41"/>
  <c r="A20" i="41"/>
  <c r="V19" i="41"/>
  <c r="U19" i="41"/>
  <c r="T19" i="41"/>
  <c r="S19" i="41"/>
  <c r="R19" i="41"/>
  <c r="Q19" i="41"/>
  <c r="P19" i="41"/>
  <c r="O19" i="41"/>
  <c r="N19" i="41"/>
  <c r="M19" i="41"/>
  <c r="L19" i="41"/>
  <c r="K19" i="41"/>
  <c r="J19" i="41"/>
  <c r="I19" i="41"/>
  <c r="H19" i="41"/>
  <c r="G19" i="41"/>
  <c r="F19" i="41"/>
  <c r="E19" i="41"/>
  <c r="D19" i="41"/>
  <c r="C19" i="41"/>
  <c r="B19" i="41"/>
  <c r="A19" i="41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B18" i="41"/>
  <c r="A18" i="41"/>
  <c r="V17" i="41"/>
  <c r="U17" i="41"/>
  <c r="T17" i="41"/>
  <c r="S17" i="41"/>
  <c r="R17" i="41"/>
  <c r="Q17" i="41"/>
  <c r="P17" i="41"/>
  <c r="O17" i="41"/>
  <c r="N17" i="41"/>
  <c r="M17" i="41"/>
  <c r="L17" i="41"/>
  <c r="K17" i="41"/>
  <c r="J17" i="41"/>
  <c r="I17" i="41"/>
  <c r="H17" i="41"/>
  <c r="G17" i="41"/>
  <c r="F17" i="41"/>
  <c r="E17" i="41"/>
  <c r="D17" i="41"/>
  <c r="C17" i="41"/>
  <c r="B17" i="41"/>
  <c r="A17" i="41"/>
  <c r="V16" i="41"/>
  <c r="U16" i="41"/>
  <c r="T16" i="41"/>
  <c r="S16" i="41"/>
  <c r="R16" i="41"/>
  <c r="Q16" i="41"/>
  <c r="P16" i="41"/>
  <c r="O16" i="41"/>
  <c r="N16" i="41"/>
  <c r="M16" i="41"/>
  <c r="L16" i="41"/>
  <c r="K16" i="41"/>
  <c r="J16" i="41"/>
  <c r="I16" i="41"/>
  <c r="H16" i="41"/>
  <c r="G16" i="41"/>
  <c r="F16" i="41"/>
  <c r="E16" i="41"/>
  <c r="D16" i="41"/>
  <c r="C16" i="41"/>
  <c r="B16" i="41"/>
  <c r="A16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B15" i="41"/>
  <c r="A15" i="41"/>
  <c r="V14" i="41"/>
  <c r="U14" i="41"/>
  <c r="T14" i="41"/>
  <c r="S14" i="41"/>
  <c r="R14" i="41"/>
  <c r="Q14" i="41"/>
  <c r="P14" i="41"/>
  <c r="O14" i="41"/>
  <c r="N14" i="41"/>
  <c r="M14" i="41"/>
  <c r="L14" i="41"/>
  <c r="K14" i="41"/>
  <c r="J14" i="41"/>
  <c r="I14" i="41"/>
  <c r="H14" i="41"/>
  <c r="G14" i="41"/>
  <c r="F14" i="41"/>
  <c r="E14" i="41"/>
  <c r="D14" i="41"/>
  <c r="C14" i="41"/>
  <c r="B14" i="41"/>
  <c r="A14" i="41"/>
  <c r="V13" i="41"/>
  <c r="U13" i="41"/>
  <c r="T13" i="41"/>
  <c r="S13" i="41"/>
  <c r="R13" i="41"/>
  <c r="Q13" i="41"/>
  <c r="P13" i="41"/>
  <c r="O13" i="41"/>
  <c r="N13" i="41"/>
  <c r="M13" i="41"/>
  <c r="L13" i="41"/>
  <c r="K13" i="41"/>
  <c r="J13" i="41"/>
  <c r="I13" i="41"/>
  <c r="H13" i="41"/>
  <c r="G13" i="41"/>
  <c r="F13" i="41"/>
  <c r="E13" i="41"/>
  <c r="D13" i="41"/>
  <c r="C13" i="41"/>
  <c r="B13" i="41"/>
  <c r="A13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B12" i="41"/>
  <c r="A12" i="41"/>
  <c r="V11" i="41"/>
  <c r="U11" i="41"/>
  <c r="T11" i="41"/>
  <c r="S11" i="41"/>
  <c r="R11" i="41"/>
  <c r="Q11" i="41"/>
  <c r="P11" i="41"/>
  <c r="O11" i="41"/>
  <c r="N11" i="41"/>
  <c r="M11" i="41"/>
  <c r="L11" i="41"/>
  <c r="K11" i="41"/>
  <c r="J11" i="41"/>
  <c r="I11" i="41"/>
  <c r="H11" i="41"/>
  <c r="G11" i="41"/>
  <c r="F11" i="41"/>
  <c r="E11" i="41"/>
  <c r="D11" i="41"/>
  <c r="C11" i="41"/>
  <c r="B11" i="41"/>
  <c r="A11" i="41"/>
  <c r="V10" i="41"/>
  <c r="U10" i="41"/>
  <c r="T10" i="41"/>
  <c r="S10" i="41"/>
  <c r="R10" i="41"/>
  <c r="Q10" i="41"/>
  <c r="P10" i="41"/>
  <c r="O10" i="41"/>
  <c r="N10" i="41"/>
  <c r="M10" i="41"/>
  <c r="L10" i="41"/>
  <c r="K10" i="41"/>
  <c r="J10" i="41"/>
  <c r="I10" i="41"/>
  <c r="H10" i="41"/>
  <c r="G10" i="41"/>
  <c r="F10" i="41"/>
  <c r="E10" i="41"/>
  <c r="D10" i="41"/>
  <c r="C10" i="41"/>
  <c r="B10" i="41"/>
  <c r="A10" i="41"/>
  <c r="V9" i="41"/>
  <c r="U9" i="41"/>
  <c r="T9" i="41"/>
  <c r="S9" i="41"/>
  <c r="R9" i="41"/>
  <c r="Q9" i="41"/>
  <c r="P9" i="41"/>
  <c r="O9" i="41"/>
  <c r="N9" i="41"/>
  <c r="M9" i="41"/>
  <c r="L9" i="41"/>
  <c r="K9" i="41"/>
  <c r="J9" i="41"/>
  <c r="I9" i="41"/>
  <c r="H9" i="41"/>
  <c r="G9" i="41"/>
  <c r="F9" i="41"/>
  <c r="E9" i="41"/>
  <c r="D9" i="41"/>
  <c r="C9" i="41"/>
  <c r="B9" i="41"/>
  <c r="A9" i="41"/>
  <c r="AN8" i="41"/>
  <c r="AL8" i="41"/>
  <c r="V8" i="41"/>
  <c r="AT8" i="41" s="1"/>
  <c r="U8" i="41"/>
  <c r="AS8" i="41" s="1"/>
  <c r="T8" i="41"/>
  <c r="AR8" i="41" s="1"/>
  <c r="S8" i="41"/>
  <c r="AQ8" i="41" s="1"/>
  <c r="R8" i="41"/>
  <c r="AP8" i="41" s="1"/>
  <c r="Q8" i="41"/>
  <c r="AO8" i="41" s="1"/>
  <c r="P8" i="41"/>
  <c r="O8" i="41"/>
  <c r="AM8" i="41" s="1"/>
  <c r="N8" i="41"/>
  <c r="M8" i="41"/>
  <c r="AK8" i="41" s="1"/>
  <c r="L8" i="41"/>
  <c r="AJ8" i="41" s="1"/>
  <c r="K8" i="41"/>
  <c r="AI8" i="41" s="1"/>
  <c r="J8" i="41"/>
  <c r="AH8" i="41" s="1"/>
  <c r="I8" i="41"/>
  <c r="AG8" i="41" s="1"/>
  <c r="H8" i="41"/>
  <c r="AF8" i="41" s="1"/>
  <c r="G8" i="41"/>
  <c r="AE8" i="41" s="1"/>
  <c r="F8" i="41"/>
  <c r="AD8" i="41" s="1"/>
  <c r="E8" i="41"/>
  <c r="AC8" i="41" s="1"/>
  <c r="D8" i="41"/>
  <c r="AB8" i="41" s="1"/>
  <c r="C8" i="41"/>
  <c r="AA8" i="41" s="1"/>
  <c r="B8" i="41"/>
  <c r="A8" i="41"/>
  <c r="AS7" i="41"/>
  <c r="AK7" i="41"/>
  <c r="AI7" i="41"/>
  <c r="AC7" i="41"/>
  <c r="V7" i="41"/>
  <c r="AT7" i="41" s="1"/>
  <c r="U7" i="41"/>
  <c r="T7" i="41"/>
  <c r="AR7" i="41" s="1"/>
  <c r="S7" i="41"/>
  <c r="AQ7" i="41" s="1"/>
  <c r="R7" i="41"/>
  <c r="AP7" i="41" s="1"/>
  <c r="Q7" i="41"/>
  <c r="AO7" i="41" s="1"/>
  <c r="P7" i="41"/>
  <c r="AN7" i="41" s="1"/>
  <c r="O7" i="41"/>
  <c r="AM7" i="41" s="1"/>
  <c r="N7" i="41"/>
  <c r="AL7" i="41" s="1"/>
  <c r="M7" i="41"/>
  <c r="L7" i="41"/>
  <c r="AJ7" i="41" s="1"/>
  <c r="K7" i="41"/>
  <c r="J7" i="41"/>
  <c r="AH7" i="41" s="1"/>
  <c r="I7" i="41"/>
  <c r="AG7" i="41" s="1"/>
  <c r="H7" i="41"/>
  <c r="AF7" i="41" s="1"/>
  <c r="G7" i="41"/>
  <c r="AE7" i="41" s="1"/>
  <c r="F7" i="41"/>
  <c r="AD7" i="41" s="1"/>
  <c r="E7" i="41"/>
  <c r="D7" i="41"/>
  <c r="AB7" i="41" s="1"/>
  <c r="C7" i="41"/>
  <c r="AA7" i="41" s="1"/>
  <c r="B7" i="41"/>
  <c r="A7" i="41"/>
  <c r="AJ6" i="41"/>
  <c r="AB6" i="41"/>
  <c r="V6" i="41"/>
  <c r="AT6" i="41" s="1"/>
  <c r="U6" i="41"/>
  <c r="AS6" i="41" s="1"/>
  <c r="T6" i="41"/>
  <c r="AR6" i="41" s="1"/>
  <c r="S6" i="41"/>
  <c r="AQ6" i="41" s="1"/>
  <c r="R6" i="41"/>
  <c r="AP6" i="41" s="1"/>
  <c r="Q6" i="41"/>
  <c r="AO6" i="41" s="1"/>
  <c r="P6" i="41"/>
  <c r="AN6" i="41" s="1"/>
  <c r="O6" i="41"/>
  <c r="AM6" i="41" s="1"/>
  <c r="N6" i="41"/>
  <c r="AL6" i="41" s="1"/>
  <c r="M6" i="41"/>
  <c r="AK6" i="41" s="1"/>
  <c r="L6" i="41"/>
  <c r="K6" i="41"/>
  <c r="AI6" i="41" s="1"/>
  <c r="J6" i="41"/>
  <c r="AH6" i="41" s="1"/>
  <c r="I6" i="41"/>
  <c r="AG6" i="41" s="1"/>
  <c r="H6" i="41"/>
  <c r="AF6" i="41" s="1"/>
  <c r="G6" i="41"/>
  <c r="AE6" i="41" s="1"/>
  <c r="F6" i="41"/>
  <c r="AD6" i="41" s="1"/>
  <c r="E6" i="41"/>
  <c r="AC6" i="41" s="1"/>
  <c r="D6" i="41"/>
  <c r="C6" i="41"/>
  <c r="AA6" i="41" s="1"/>
  <c r="B6" i="41"/>
  <c r="A6" i="41"/>
  <c r="AO5" i="41"/>
  <c r="AM5" i="41"/>
  <c r="V5" i="41"/>
  <c r="U5" i="41"/>
  <c r="AS12" i="41" s="1"/>
  <c r="T5" i="41"/>
  <c r="AR12" i="41" s="1"/>
  <c r="S5" i="41"/>
  <c r="AQ12" i="41" s="1"/>
  <c r="R5" i="41"/>
  <c r="AP5" i="41" s="1"/>
  <c r="Q5" i="41"/>
  <c r="AO12" i="41" s="1"/>
  <c r="P5" i="41"/>
  <c r="O5" i="41"/>
  <c r="AM12" i="41" s="1"/>
  <c r="N5" i="41"/>
  <c r="M5" i="41"/>
  <c r="AK12" i="41" s="1"/>
  <c r="L5" i="41"/>
  <c r="AJ12" i="41" s="1"/>
  <c r="K5" i="41"/>
  <c r="AI12" i="41" s="1"/>
  <c r="J5" i="41"/>
  <c r="AH5" i="41" s="1"/>
  <c r="I5" i="41"/>
  <c r="AG12" i="41" s="1"/>
  <c r="H5" i="41"/>
  <c r="G5" i="41"/>
  <c r="AE12" i="41" s="1"/>
  <c r="F5" i="41"/>
  <c r="E5" i="41"/>
  <c r="AC12" i="41" s="1"/>
  <c r="D5" i="41"/>
  <c r="AB12" i="41" s="1"/>
  <c r="C5" i="41"/>
  <c r="AA12" i="41" s="1"/>
  <c r="B5" i="41"/>
  <c r="A5" i="41"/>
  <c r="AT4" i="41"/>
  <c r="AS4" i="41"/>
  <c r="AR4" i="41"/>
  <c r="AQ4" i="41"/>
  <c r="AP4" i="41"/>
  <c r="AO4" i="41"/>
  <c r="AN4" i="41"/>
  <c r="AM4" i="41"/>
  <c r="AL4" i="41"/>
  <c r="AK4" i="41"/>
  <c r="AJ4" i="41"/>
  <c r="AI4" i="41"/>
  <c r="AH4" i="41"/>
  <c r="AG4" i="41"/>
  <c r="AF4" i="41"/>
  <c r="AE4" i="41"/>
  <c r="AD4" i="41"/>
  <c r="AC4" i="41"/>
  <c r="AB4" i="41"/>
  <c r="AA4" i="41"/>
  <c r="W14" i="41"/>
  <c r="C14" i="40" s="1"/>
  <c r="B2" i="41"/>
  <c r="E44" i="40"/>
  <c r="D44" i="40"/>
  <c r="C44" i="40"/>
  <c r="Q44" i="40" s="1"/>
  <c r="B44" i="40"/>
  <c r="A44" i="40"/>
  <c r="B43" i="40"/>
  <c r="A43" i="40"/>
  <c r="B42" i="40"/>
  <c r="A42" i="40"/>
  <c r="B41" i="40"/>
  <c r="A41" i="40"/>
  <c r="B40" i="40"/>
  <c r="A40" i="40"/>
  <c r="B39" i="40"/>
  <c r="A39" i="40"/>
  <c r="B38" i="40"/>
  <c r="A38" i="40"/>
  <c r="B37" i="40"/>
  <c r="A37" i="40"/>
  <c r="B36" i="40"/>
  <c r="A36" i="40"/>
  <c r="B35" i="40"/>
  <c r="A35" i="40"/>
  <c r="B34" i="40"/>
  <c r="A34" i="40"/>
  <c r="B33" i="40"/>
  <c r="B26" i="39" s="1"/>
  <c r="B46" i="38" s="1"/>
  <c r="A33" i="40"/>
  <c r="B32" i="40"/>
  <c r="B25" i="39" s="1"/>
  <c r="B45" i="38" s="1"/>
  <c r="A32" i="40"/>
  <c r="B31" i="40"/>
  <c r="A31" i="40"/>
  <c r="B30" i="40"/>
  <c r="A30" i="40"/>
  <c r="B29" i="40"/>
  <c r="B22" i="39" s="1"/>
  <c r="B42" i="38" s="1"/>
  <c r="A29" i="40"/>
  <c r="B28" i="40"/>
  <c r="B21" i="39" s="1"/>
  <c r="B41" i="38" s="1"/>
  <c r="A28" i="40"/>
  <c r="A21" i="39" s="1"/>
  <c r="A41" i="38" s="1"/>
  <c r="B27" i="40"/>
  <c r="B20" i="39" s="1"/>
  <c r="B40" i="38" s="1"/>
  <c r="A27" i="40"/>
  <c r="B26" i="40"/>
  <c r="A26" i="40"/>
  <c r="A19" i="39" s="1"/>
  <c r="A39" i="38" s="1"/>
  <c r="B25" i="40"/>
  <c r="B18" i="39" s="1"/>
  <c r="B38" i="38" s="1"/>
  <c r="A25" i="40"/>
  <c r="B24" i="40"/>
  <c r="B17" i="39" s="1"/>
  <c r="B37" i="38" s="1"/>
  <c r="A24" i="40"/>
  <c r="A17" i="39" s="1"/>
  <c r="A37" i="38" s="1"/>
  <c r="B23" i="40"/>
  <c r="A23" i="40"/>
  <c r="B22" i="40"/>
  <c r="A22" i="40"/>
  <c r="B21" i="40"/>
  <c r="A21" i="40"/>
  <c r="B20" i="40"/>
  <c r="B14" i="39" s="1"/>
  <c r="B34" i="38" s="1"/>
  <c r="A20" i="40"/>
  <c r="B19" i="40"/>
  <c r="A19" i="40"/>
  <c r="B18" i="40"/>
  <c r="A18" i="40"/>
  <c r="B17" i="40"/>
  <c r="B12" i="39" s="1"/>
  <c r="B32" i="38" s="1"/>
  <c r="A17" i="40"/>
  <c r="B16" i="40"/>
  <c r="A16" i="40"/>
  <c r="B15" i="40"/>
  <c r="B11" i="39" s="1"/>
  <c r="B31" i="38" s="1"/>
  <c r="A15" i="40"/>
  <c r="B14" i="40"/>
  <c r="A14" i="40"/>
  <c r="B13" i="40"/>
  <c r="B10" i="39" s="1"/>
  <c r="B30" i="38" s="1"/>
  <c r="A13" i="40"/>
  <c r="B12" i="40"/>
  <c r="B9" i="39" s="1"/>
  <c r="B29" i="38" s="1"/>
  <c r="A12" i="40"/>
  <c r="A9" i="39" s="1"/>
  <c r="A29" i="38" s="1"/>
  <c r="B11" i="40"/>
  <c r="A11" i="40"/>
  <c r="B10" i="40"/>
  <c r="A10" i="40"/>
  <c r="B9" i="40"/>
  <c r="A9" i="40"/>
  <c r="B8" i="40"/>
  <c r="B8" i="39" s="1"/>
  <c r="B28" i="38" s="1"/>
  <c r="A8" i="40"/>
  <c r="A8" i="39" s="1"/>
  <c r="A28" i="38" s="1"/>
  <c r="B7" i="40"/>
  <c r="B7" i="39" s="1"/>
  <c r="B27" i="38" s="1"/>
  <c r="A7" i="40"/>
  <c r="B6" i="40"/>
  <c r="A6" i="40"/>
  <c r="A6" i="39" s="1"/>
  <c r="A26" i="38" s="1"/>
  <c r="B5" i="40"/>
  <c r="B5" i="39" s="1"/>
  <c r="B25" i="38" s="1"/>
  <c r="A5" i="40"/>
  <c r="L35" i="39"/>
  <c r="K34" i="39"/>
  <c r="E34" i="39"/>
  <c r="K33" i="39"/>
  <c r="E33" i="39"/>
  <c r="O32" i="39"/>
  <c r="K32" i="39"/>
  <c r="E32" i="39"/>
  <c r="K31" i="39"/>
  <c r="E31" i="39"/>
  <c r="S31" i="39" s="1"/>
  <c r="R35" i="39" s="1"/>
  <c r="B30" i="39"/>
  <c r="B50" i="38" s="1"/>
  <c r="A30" i="39"/>
  <c r="A50" i="38" s="1"/>
  <c r="B29" i="39"/>
  <c r="B49" i="38" s="1"/>
  <c r="A29" i="39"/>
  <c r="A49" i="38" s="1"/>
  <c r="B28" i="39"/>
  <c r="A28" i="39"/>
  <c r="B27" i="39"/>
  <c r="B47" i="38" s="1"/>
  <c r="A27" i="39"/>
  <c r="A26" i="39"/>
  <c r="A25" i="39"/>
  <c r="A45" i="38" s="1"/>
  <c r="B24" i="39"/>
  <c r="A24" i="39"/>
  <c r="B23" i="39"/>
  <c r="B43" i="38" s="1"/>
  <c r="A23" i="39"/>
  <c r="A43" i="38" s="1"/>
  <c r="A22" i="39"/>
  <c r="A20" i="39"/>
  <c r="B19" i="39"/>
  <c r="B39" i="38" s="1"/>
  <c r="A18" i="39"/>
  <c r="A38" i="38" s="1"/>
  <c r="B16" i="39"/>
  <c r="B36" i="38" s="1"/>
  <c r="A16" i="39"/>
  <c r="A36" i="38" s="1"/>
  <c r="B15" i="39"/>
  <c r="B35" i="38" s="1"/>
  <c r="A15" i="39"/>
  <c r="A35" i="38" s="1"/>
  <c r="B13" i="39"/>
  <c r="B33" i="38" s="1"/>
  <c r="A10" i="39"/>
  <c r="A30" i="38" s="1"/>
  <c r="A7" i="39"/>
  <c r="B6" i="39"/>
  <c r="B26" i="38" s="1"/>
  <c r="A5" i="39"/>
  <c r="A25" i="38" s="1"/>
  <c r="A1" i="39"/>
  <c r="D51" i="38"/>
  <c r="B51" i="38"/>
  <c r="A51" i="38"/>
  <c r="D50" i="38"/>
  <c r="D49" i="38"/>
  <c r="D48" i="38"/>
  <c r="B48" i="38"/>
  <c r="A48" i="38"/>
  <c r="D47" i="38"/>
  <c r="A47" i="38"/>
  <c r="D46" i="38"/>
  <c r="A46" i="38"/>
  <c r="D45" i="38"/>
  <c r="D44" i="38"/>
  <c r="B44" i="38"/>
  <c r="A44" i="38"/>
  <c r="D43" i="38"/>
  <c r="A42" i="38"/>
  <c r="D41" i="38"/>
  <c r="D40" i="38"/>
  <c r="A40" i="38"/>
  <c r="D39" i="38"/>
  <c r="D36" i="38"/>
  <c r="D35" i="38"/>
  <c r="D34" i="38"/>
  <c r="D33" i="38"/>
  <c r="D32" i="38"/>
  <c r="A32" i="38"/>
  <c r="D31" i="38"/>
  <c r="A31" i="38"/>
  <c r="D30" i="38"/>
  <c r="D29" i="38"/>
  <c r="D28" i="38"/>
  <c r="D27" i="38"/>
  <c r="A27" i="38"/>
  <c r="D26" i="38"/>
  <c r="D25" i="38"/>
  <c r="D23" i="38"/>
  <c r="B23" i="38"/>
  <c r="A23" i="38"/>
  <c r="D21" i="38"/>
  <c r="D20" i="38"/>
  <c r="D19" i="38"/>
  <c r="D17" i="38"/>
  <c r="D16" i="38"/>
  <c r="D15" i="38"/>
  <c r="D14" i="38"/>
  <c r="D13" i="38"/>
  <c r="D12" i="38"/>
  <c r="D11" i="38"/>
  <c r="D10" i="38"/>
  <c r="D9" i="38"/>
  <c r="D8" i="38"/>
  <c r="D7" i="38"/>
  <c r="D6" i="38"/>
  <c r="Q24" i="40" l="1"/>
  <c r="C17" i="39" s="1"/>
  <c r="E17" i="39" s="1"/>
  <c r="Q43" i="40"/>
  <c r="Q34" i="40"/>
  <c r="C27" i="39" s="1"/>
  <c r="AA5" i="41"/>
  <c r="AA13" i="41" s="1"/>
  <c r="W23" i="41"/>
  <c r="C23" i="40" s="1"/>
  <c r="W26" i="41"/>
  <c r="C26" i="40" s="1"/>
  <c r="W44" i="41"/>
  <c r="W65" i="41"/>
  <c r="D22" i="40" s="1"/>
  <c r="W69" i="41"/>
  <c r="D26" i="40" s="1"/>
  <c r="W79" i="41"/>
  <c r="D36" i="40" s="1"/>
  <c r="W108" i="41"/>
  <c r="E22" i="40" s="1"/>
  <c r="W118" i="41"/>
  <c r="E32" i="40" s="1"/>
  <c r="W127" i="41"/>
  <c r="E41" i="40" s="1"/>
  <c r="W130" i="41"/>
  <c r="AF12" i="41"/>
  <c r="AN12" i="41"/>
  <c r="AE5" i="41"/>
  <c r="W22" i="41"/>
  <c r="C22" i="40" s="1"/>
  <c r="W32" i="41"/>
  <c r="C32" i="40" s="1"/>
  <c r="Q32" i="40" s="1"/>
  <c r="C25" i="39" s="1"/>
  <c r="W36" i="41"/>
  <c r="C36" i="40" s="1"/>
  <c r="AH48" i="41"/>
  <c r="AH56" i="41" s="1"/>
  <c r="AH91" i="41"/>
  <c r="W112" i="41"/>
  <c r="E26" i="40" s="1"/>
  <c r="Q26" i="40" s="1"/>
  <c r="C19" i="39" s="1"/>
  <c r="E19" i="39" s="1"/>
  <c r="W126" i="41"/>
  <c r="E40" i="40" s="1"/>
  <c r="AG5" i="41"/>
  <c r="W31" i="41"/>
  <c r="C31" i="40" s="1"/>
  <c r="W40" i="41"/>
  <c r="C40" i="40" s="1"/>
  <c r="Q40" i="40" s="1"/>
  <c r="C30" i="39" s="1"/>
  <c r="AL48" i="41"/>
  <c r="W74" i="41"/>
  <c r="D31" i="40" s="1"/>
  <c r="W82" i="41"/>
  <c r="D39" i="40" s="1"/>
  <c r="W111" i="41"/>
  <c r="E25" i="40" s="1"/>
  <c r="W117" i="41"/>
  <c r="E31" i="40" s="1"/>
  <c r="AI5" i="41"/>
  <c r="W25" i="41"/>
  <c r="C25" i="40" s="1"/>
  <c r="W39" i="41"/>
  <c r="C39" i="40" s="1"/>
  <c r="Q39" i="40" s="1"/>
  <c r="AA55" i="41"/>
  <c r="AI55" i="41"/>
  <c r="AQ55" i="41"/>
  <c r="AL91" i="41"/>
  <c r="W121" i="41"/>
  <c r="E35" i="40" s="1"/>
  <c r="Q35" i="40" s="1"/>
  <c r="W125" i="41"/>
  <c r="E39" i="40" s="1"/>
  <c r="AK98" i="41"/>
  <c r="O31" i="39"/>
  <c r="N35" i="39" s="1"/>
  <c r="AT56" i="41"/>
  <c r="W66" i="41"/>
  <c r="D23" i="40" s="1"/>
  <c r="W77" i="41"/>
  <c r="D34" i="40" s="1"/>
  <c r="W85" i="41"/>
  <c r="D42" i="40" s="1"/>
  <c r="W91" i="41"/>
  <c r="E5" i="40" s="1"/>
  <c r="AP91" i="41"/>
  <c r="AP99" i="41" s="1"/>
  <c r="W128" i="41"/>
  <c r="E42" i="40" s="1"/>
  <c r="Q42" i="40" s="1"/>
  <c r="AS98" i="41"/>
  <c r="Q31" i="39"/>
  <c r="AQ5" i="41"/>
  <c r="AQ13" i="41" s="1"/>
  <c r="W27" i="41"/>
  <c r="C27" i="40" s="1"/>
  <c r="W33" i="41"/>
  <c r="C33" i="40" s="1"/>
  <c r="W38" i="41"/>
  <c r="C38" i="40" s="1"/>
  <c r="W42" i="41"/>
  <c r="C42" i="40" s="1"/>
  <c r="W76" i="41"/>
  <c r="D33" i="40" s="1"/>
  <c r="W84" i="41"/>
  <c r="D41" i="40" s="1"/>
  <c r="W87" i="41"/>
  <c r="W113" i="41"/>
  <c r="E27" i="40" s="1"/>
  <c r="W124" i="41"/>
  <c r="E38" i="40" s="1"/>
  <c r="AC98" i="41"/>
  <c r="AD12" i="41"/>
  <c r="AL12" i="41"/>
  <c r="AT12" i="41"/>
  <c r="W37" i="41"/>
  <c r="C37" i="40" s="1"/>
  <c r="Q37" i="40" s="1"/>
  <c r="C28" i="39" s="1"/>
  <c r="K28" i="39" s="1"/>
  <c r="W41" i="41"/>
  <c r="C41" i="40" s="1"/>
  <c r="AE55" i="41"/>
  <c r="AM55" i="41"/>
  <c r="AD48" i="41"/>
  <c r="W70" i="41"/>
  <c r="D27" i="40" s="1"/>
  <c r="W80" i="41"/>
  <c r="D37" i="40" s="1"/>
  <c r="AD91" i="41"/>
  <c r="AT91" i="41"/>
  <c r="AT99" i="41" s="1"/>
  <c r="W109" i="41"/>
  <c r="E23" i="40" s="1"/>
  <c r="W119" i="41"/>
  <c r="E33" i="40" s="1"/>
  <c r="Q33" i="40" s="1"/>
  <c r="C26" i="39" s="1"/>
  <c r="G26" i="39" s="1"/>
  <c r="W123" i="41"/>
  <c r="E37" i="40" s="1"/>
  <c r="AO56" i="41"/>
  <c r="AB56" i="41"/>
  <c r="AR56" i="41"/>
  <c r="AD99" i="41"/>
  <c r="AG13" i="41"/>
  <c r="AD56" i="41"/>
  <c r="AP56" i="41"/>
  <c r="AL99" i="41"/>
  <c r="AP13" i="41"/>
  <c r="AI13" i="41"/>
  <c r="AF99" i="41"/>
  <c r="AO13" i="41"/>
  <c r="AE13" i="41"/>
  <c r="AM13" i="41"/>
  <c r="AL56" i="41"/>
  <c r="AH99" i="41"/>
  <c r="W8" i="41"/>
  <c r="C8" i="40" s="1"/>
  <c r="AP12" i="41"/>
  <c r="AG98" i="41"/>
  <c r="AG99" i="41" s="1"/>
  <c r="W5" i="41"/>
  <c r="C5" i="40" s="1"/>
  <c r="W21" i="41"/>
  <c r="C21" i="40" s="1"/>
  <c r="Q21" i="40" s="1"/>
  <c r="W49" i="41"/>
  <c r="D6" i="40" s="1"/>
  <c r="W53" i="41"/>
  <c r="D10" i="40" s="1"/>
  <c r="AB55" i="41"/>
  <c r="AJ55" i="41"/>
  <c r="AJ56" i="41" s="1"/>
  <c r="AR55" i="41"/>
  <c r="W61" i="41"/>
  <c r="D18" i="40" s="1"/>
  <c r="W100" i="41"/>
  <c r="E14" i="40" s="1"/>
  <c r="Q14" i="40" s="1"/>
  <c r="AH12" i="41"/>
  <c r="AH13" i="41" s="1"/>
  <c r="AS55" i="41"/>
  <c r="AS56" i="41" s="1"/>
  <c r="W60" i="41"/>
  <c r="D17" i="40" s="1"/>
  <c r="AB5" i="41"/>
  <c r="AB13" i="41" s="1"/>
  <c r="AJ5" i="41"/>
  <c r="AJ13" i="41" s="1"/>
  <c r="AR5" i="41"/>
  <c r="AR13" i="41" s="1"/>
  <c r="W11" i="41"/>
  <c r="C11" i="40" s="1"/>
  <c r="W19" i="41"/>
  <c r="C19" i="40" s="1"/>
  <c r="AE48" i="41"/>
  <c r="AM48" i="41"/>
  <c r="AM56" i="41" s="1"/>
  <c r="AG50" i="41"/>
  <c r="AG56" i="41" s="1"/>
  <c r="AO50" i="41"/>
  <c r="W59" i="41"/>
  <c r="D16" i="40" s="1"/>
  <c r="AA91" i="41"/>
  <c r="AA99" i="41" s="1"/>
  <c r="AI91" i="41"/>
  <c r="AI99" i="41" s="1"/>
  <c r="AQ91" i="41"/>
  <c r="AQ99" i="41" s="1"/>
  <c r="AC93" i="41"/>
  <c r="AC99" i="41" s="1"/>
  <c r="AK93" i="41"/>
  <c r="AK99" i="41" s="1"/>
  <c r="AS93" i="41"/>
  <c r="AS99" i="41" s="1"/>
  <c r="W94" i="41"/>
  <c r="E8" i="40" s="1"/>
  <c r="W98" i="41"/>
  <c r="E12" i="40" s="1"/>
  <c r="W106" i="41"/>
  <c r="E20" i="40" s="1"/>
  <c r="W12" i="41"/>
  <c r="C12" i="40" s="1"/>
  <c r="AC5" i="41"/>
  <c r="AC13" i="41" s="1"/>
  <c r="AK5" i="41"/>
  <c r="AK13" i="41" s="1"/>
  <c r="AS5" i="41"/>
  <c r="AS13" i="41" s="1"/>
  <c r="W6" i="41"/>
  <c r="C6" i="40" s="1"/>
  <c r="Q6" i="40" s="1"/>
  <c r="C6" i="39" s="1"/>
  <c r="W10" i="41"/>
  <c r="C10" i="40" s="1"/>
  <c r="W18" i="41"/>
  <c r="C18" i="40" s="1"/>
  <c r="W50" i="41"/>
  <c r="D7" i="40" s="1"/>
  <c r="W58" i="41"/>
  <c r="D15" i="40" s="1"/>
  <c r="W97" i="41"/>
  <c r="E11" i="40" s="1"/>
  <c r="W105" i="41"/>
  <c r="E19" i="40" s="1"/>
  <c r="W52" i="41"/>
  <c r="D9" i="40" s="1"/>
  <c r="AO98" i="41"/>
  <c r="AO99" i="41" s="1"/>
  <c r="AD5" i="41"/>
  <c r="AL5" i="41"/>
  <c r="AL13" i="41" s="1"/>
  <c r="AT5" i="41"/>
  <c r="AT13" i="41" s="1"/>
  <c r="W9" i="41"/>
  <c r="C9" i="40" s="1"/>
  <c r="W13" i="41"/>
  <c r="C13" i="40" s="1"/>
  <c r="W17" i="41"/>
  <c r="C17" i="40" s="1"/>
  <c r="AF55" i="41"/>
  <c r="AF56" i="41" s="1"/>
  <c r="AN55" i="41"/>
  <c r="AN56" i="41" s="1"/>
  <c r="W57" i="41"/>
  <c r="D14" i="40" s="1"/>
  <c r="W92" i="41"/>
  <c r="E6" i="40" s="1"/>
  <c r="W96" i="41"/>
  <c r="E10" i="40" s="1"/>
  <c r="AB98" i="41"/>
  <c r="AB99" i="41" s="1"/>
  <c r="AJ98" i="41"/>
  <c r="AJ99" i="41" s="1"/>
  <c r="AR98" i="41"/>
  <c r="AR99" i="41" s="1"/>
  <c r="W104" i="41"/>
  <c r="E18" i="40" s="1"/>
  <c r="Q18" i="40" s="1"/>
  <c r="AC55" i="41"/>
  <c r="AC56" i="41" s="1"/>
  <c r="W16" i="41"/>
  <c r="C16" i="40" s="1"/>
  <c r="W48" i="41"/>
  <c r="D5" i="40" s="1"/>
  <c r="W64" i="41"/>
  <c r="D21" i="40" s="1"/>
  <c r="W95" i="41"/>
  <c r="E9" i="40" s="1"/>
  <c r="Q9" i="40" s="1"/>
  <c r="W99" i="41"/>
  <c r="E13" i="40" s="1"/>
  <c r="W103" i="41"/>
  <c r="E17" i="40" s="1"/>
  <c r="AK55" i="41"/>
  <c r="AK56" i="41" s="1"/>
  <c r="AF5" i="41"/>
  <c r="AF13" i="41" s="1"/>
  <c r="AN5" i="41"/>
  <c r="W7" i="41"/>
  <c r="C7" i="40" s="1"/>
  <c r="W15" i="41"/>
  <c r="C15" i="40" s="1"/>
  <c r="Q15" i="40" s="1"/>
  <c r="C11" i="39" s="1"/>
  <c r="E11" i="39" s="1"/>
  <c r="AA48" i="41"/>
  <c r="AA56" i="41" s="1"/>
  <c r="AI48" i="41"/>
  <c r="AQ48" i="41"/>
  <c r="AQ56" i="41" s="1"/>
  <c r="W51" i="41"/>
  <c r="D8" i="40" s="1"/>
  <c r="W55" i="41"/>
  <c r="D12" i="40" s="1"/>
  <c r="Q12" i="40" s="1"/>
  <c r="C9" i="39" s="1"/>
  <c r="W63" i="41"/>
  <c r="D20" i="40" s="1"/>
  <c r="AE91" i="41"/>
  <c r="AE99" i="41" s="1"/>
  <c r="AM91" i="41"/>
  <c r="AM99" i="41" s="1"/>
  <c r="W102" i="41"/>
  <c r="E16" i="40" s="1"/>
  <c r="W56" i="41"/>
  <c r="D13" i="40" s="1"/>
  <c r="W54" i="41"/>
  <c r="D11" i="40" s="1"/>
  <c r="W93" i="41"/>
  <c r="I11" i="39"/>
  <c r="G25" i="39"/>
  <c r="E25" i="39"/>
  <c r="E28" i="39"/>
  <c r="G27" i="39"/>
  <c r="E27" i="39"/>
  <c r="C13" i="39"/>
  <c r="K30" i="39"/>
  <c r="E30" i="39"/>
  <c r="E26" i="39" l="1"/>
  <c r="Q8" i="40"/>
  <c r="C8" i="39" s="1"/>
  <c r="E8" i="39" s="1"/>
  <c r="Q25" i="40"/>
  <c r="C18" i="39" s="1"/>
  <c r="E18" i="39" s="1"/>
  <c r="Q20" i="40"/>
  <c r="C14" i="39" s="1"/>
  <c r="AN13" i="41"/>
  <c r="Q16" i="40"/>
  <c r="AD13" i="41"/>
  <c r="Q38" i="40"/>
  <c r="C29" i="39" s="1"/>
  <c r="Q27" i="40"/>
  <c r="C20" i="39" s="1"/>
  <c r="E20" i="39" s="1"/>
  <c r="Q23" i="40"/>
  <c r="C16" i="39" s="1"/>
  <c r="C114" i="41"/>
  <c r="W114" i="41" s="1"/>
  <c r="E28" i="40" s="1"/>
  <c r="E7" i="40"/>
  <c r="Q7" i="40" s="1"/>
  <c r="C7" i="39" s="1"/>
  <c r="Q36" i="40"/>
  <c r="Q41" i="40"/>
  <c r="Q17" i="40"/>
  <c r="C12" i="39" s="1"/>
  <c r="Q12" i="39" s="1"/>
  <c r="AE56" i="41"/>
  <c r="Q19" i="40"/>
  <c r="Q5" i="40"/>
  <c r="C5" i="39" s="1"/>
  <c r="Q31" i="40"/>
  <c r="C24" i="39" s="1"/>
  <c r="Q22" i="40"/>
  <c r="C15" i="39" s="1"/>
  <c r="Q11" i="40"/>
  <c r="AI56" i="41"/>
  <c r="Q10" i="40"/>
  <c r="Q13" i="40"/>
  <c r="C10" i="39" s="1"/>
  <c r="C116" i="41"/>
  <c r="W116" i="41" s="1"/>
  <c r="E30" i="40" s="1"/>
  <c r="C115" i="41"/>
  <c r="W115" i="41" s="1"/>
  <c r="E29" i="40" s="1"/>
  <c r="C73" i="41"/>
  <c r="W73" i="41" s="1"/>
  <c r="D30" i="40" s="1"/>
  <c r="C71" i="41"/>
  <c r="C30" i="41"/>
  <c r="W30" i="41" s="1"/>
  <c r="C30" i="40" s="1"/>
  <c r="C28" i="41"/>
  <c r="Q13" i="39"/>
  <c r="E13" i="39"/>
  <c r="E9" i="39"/>
  <c r="G9" i="39"/>
  <c r="I12" i="39"/>
  <c r="E12" i="39"/>
  <c r="G5" i="39"/>
  <c r="E5" i="39"/>
  <c r="I10" i="39"/>
  <c r="E10" i="39"/>
  <c r="E6" i="39"/>
  <c r="G6" i="39"/>
  <c r="I14" i="39"/>
  <c r="E14" i="39"/>
  <c r="E7" i="39" l="1"/>
  <c r="G7" i="39"/>
  <c r="G8" i="39"/>
  <c r="Q30" i="40"/>
  <c r="C23" i="39" s="1"/>
  <c r="E23" i="39" s="1"/>
  <c r="H35" i="39"/>
  <c r="G15" i="39"/>
  <c r="E15" i="39"/>
  <c r="E24" i="39"/>
  <c r="G24" i="39"/>
  <c r="G16" i="39"/>
  <c r="E16" i="39"/>
  <c r="K29" i="39"/>
  <c r="J35" i="39" s="1"/>
  <c r="E29" i="39"/>
  <c r="W28" i="41"/>
  <c r="C28" i="40" s="1"/>
  <c r="C29" i="41"/>
  <c r="W29" i="41" s="1"/>
  <c r="C29" i="40" s="1"/>
  <c r="Q29" i="40" s="1"/>
  <c r="C22" i="39" s="1"/>
  <c r="E22" i="39" s="1"/>
  <c r="C72" i="41"/>
  <c r="W72" i="41" s="1"/>
  <c r="D29" i="40" s="1"/>
  <c r="W71" i="41"/>
  <c r="D28" i="40" s="1"/>
  <c r="P35" i="39"/>
  <c r="Q28" i="40" l="1"/>
  <c r="C21" i="39" s="1"/>
  <c r="J55" i="32"/>
  <c r="L55" i="32" s="1"/>
  <c r="H54" i="32"/>
  <c r="L54" i="32" s="1"/>
  <c r="H53" i="32"/>
  <c r="L53" i="32" s="1"/>
  <c r="H52" i="32"/>
  <c r="H51" i="32"/>
  <c r="H50" i="32"/>
  <c r="L50" i="32" s="1"/>
  <c r="K55" i="32"/>
  <c r="K54" i="32"/>
  <c r="K53" i="32"/>
  <c r="K52" i="32"/>
  <c r="K51" i="32"/>
  <c r="K50" i="32"/>
  <c r="K49" i="32"/>
  <c r="F49" i="32"/>
  <c r="L49" i="32" s="1"/>
  <c r="K48" i="32"/>
  <c r="F48" i="32"/>
  <c r="L48" i="32" s="1"/>
  <c r="K47" i="32"/>
  <c r="F47" i="32"/>
  <c r="L47" i="32" s="1"/>
  <c r="K46" i="32"/>
  <c r="F46" i="32"/>
  <c r="L46" i="32" s="1"/>
  <c r="K45" i="32"/>
  <c r="F45" i="32"/>
  <c r="L45" i="32" s="1"/>
  <c r="K44" i="32"/>
  <c r="F44" i="32"/>
  <c r="L44" i="32" s="1"/>
  <c r="K43" i="32"/>
  <c r="F43" i="32"/>
  <c r="L43" i="32" s="1"/>
  <c r="K42" i="32"/>
  <c r="F42" i="32"/>
  <c r="L42" i="32" s="1"/>
  <c r="K41" i="32"/>
  <c r="F41" i="32"/>
  <c r="L41" i="32" s="1"/>
  <c r="K40" i="32"/>
  <c r="F40" i="32"/>
  <c r="L40" i="32" s="1"/>
  <c r="K39" i="32"/>
  <c r="F39" i="32"/>
  <c r="L39" i="32" s="1"/>
  <c r="K38" i="32"/>
  <c r="F38" i="32"/>
  <c r="L38" i="32" s="1"/>
  <c r="K37" i="32"/>
  <c r="F37" i="32"/>
  <c r="L37" i="32" s="1"/>
  <c r="K36" i="32"/>
  <c r="F36" i="32"/>
  <c r="L36" i="32" s="1"/>
  <c r="K35" i="32"/>
  <c r="F35" i="32"/>
  <c r="L35" i="32" s="1"/>
  <c r="L34" i="32"/>
  <c r="K34" i="32"/>
  <c r="F34" i="32"/>
  <c r="K33" i="32"/>
  <c r="F33" i="32"/>
  <c r="L33" i="32" s="1"/>
  <c r="K32" i="32"/>
  <c r="F32" i="32"/>
  <c r="L32" i="32" s="1"/>
  <c r="K31" i="32"/>
  <c r="F31" i="32"/>
  <c r="L31" i="32" s="1"/>
  <c r="K30" i="32"/>
  <c r="F30" i="32"/>
  <c r="L30" i="32" s="1"/>
  <c r="K29" i="32"/>
  <c r="F29" i="32"/>
  <c r="L29" i="32" s="1"/>
  <c r="K28" i="32"/>
  <c r="F28" i="32"/>
  <c r="L28" i="32" s="1"/>
  <c r="K27" i="32"/>
  <c r="F27" i="32"/>
  <c r="L27" i="32" s="1"/>
  <c r="K26" i="32"/>
  <c r="F26" i="32"/>
  <c r="L26" i="32" s="1"/>
  <c r="K25" i="32"/>
  <c r="F25" i="32"/>
  <c r="L25" i="32" s="1"/>
  <c r="K24" i="32"/>
  <c r="F24" i="32"/>
  <c r="L24" i="32" s="1"/>
  <c r="K23" i="32"/>
  <c r="F23" i="32"/>
  <c r="L23" i="32" s="1"/>
  <c r="K22" i="32"/>
  <c r="F22" i="32"/>
  <c r="L22" i="32" s="1"/>
  <c r="K21" i="32"/>
  <c r="F21" i="32"/>
  <c r="K20" i="32"/>
  <c r="F20" i="32"/>
  <c r="L20" i="32" s="1"/>
  <c r="K19" i="32"/>
  <c r="F19" i="32"/>
  <c r="L19" i="32" s="1"/>
  <c r="K18" i="32"/>
  <c r="F18" i="32"/>
  <c r="L18" i="32" s="1"/>
  <c r="K17" i="32"/>
  <c r="F17" i="32"/>
  <c r="L17" i="32" s="1"/>
  <c r="K16" i="32"/>
  <c r="F16" i="32"/>
  <c r="L16" i="32" s="1"/>
  <c r="K15" i="32"/>
  <c r="F15" i="32"/>
  <c r="L15" i="32" s="1"/>
  <c r="K14" i="32"/>
  <c r="F14" i="32"/>
  <c r="L14" i="32" s="1"/>
  <c r="K13" i="32"/>
  <c r="F13" i="32"/>
  <c r="L13" i="32" s="1"/>
  <c r="K12" i="32"/>
  <c r="F12" i="32"/>
  <c r="L12" i="32" s="1"/>
  <c r="K11" i="32"/>
  <c r="F11" i="32"/>
  <c r="L11" i="32" s="1"/>
  <c r="K10" i="32"/>
  <c r="F10" i="32"/>
  <c r="L10" i="32" s="1"/>
  <c r="K9" i="32"/>
  <c r="F9" i="32"/>
  <c r="L9" i="32" s="1"/>
  <c r="K8" i="32"/>
  <c r="F8" i="32"/>
  <c r="L8" i="32" s="1"/>
  <c r="K6" i="32"/>
  <c r="F6" i="32"/>
  <c r="L6" i="32" s="1"/>
  <c r="K5" i="32"/>
  <c r="F5" i="32"/>
  <c r="L5" i="32" s="1"/>
  <c r="E6" i="33" l="1"/>
  <c r="E21" i="39"/>
  <c r="G21" i="39"/>
  <c r="F35" i="39" s="1"/>
  <c r="L21" i="32"/>
  <c r="E10" i="33"/>
  <c r="L51" i="32"/>
  <c r="L52" i="32"/>
  <c r="F24" i="33"/>
  <c r="F23" i="33"/>
  <c r="F22" i="33"/>
  <c r="F15" i="33"/>
  <c r="E20" i="33" l="1"/>
  <c r="E18" i="33"/>
  <c r="E19" i="33" s="1"/>
  <c r="E14" i="33"/>
  <c r="D14" i="33"/>
  <c r="D25" i="33" s="1"/>
  <c r="D10" i="33"/>
  <c r="F14" i="33" l="1"/>
  <c r="D13" i="33"/>
  <c r="J69" i="32" l="1"/>
  <c r="H69" i="32" l="1"/>
  <c r="F20" i="33" l="1"/>
  <c r="F19" i="33"/>
  <c r="E13" i="33"/>
  <c r="F10" i="33"/>
  <c r="F13" i="33" s="1"/>
  <c r="E17" i="33" l="1"/>
  <c r="F17" i="33" s="1"/>
  <c r="E16" i="33"/>
  <c r="F16" i="33" s="1"/>
  <c r="F18" i="33"/>
  <c r="E9" i="33" l="1"/>
  <c r="E21" i="33" s="1"/>
  <c r="E25" i="33" s="1"/>
  <c r="E26" i="33" l="1"/>
  <c r="E27" i="33" s="1"/>
  <c r="E28" i="33" s="1"/>
  <c r="E33" i="33" l="1"/>
  <c r="K7" i="32" l="1"/>
  <c r="F7" i="32" l="1"/>
  <c r="D6" i="33" s="1"/>
  <c r="L7" i="32" l="1"/>
  <c r="L69" i="32" s="1"/>
  <c r="D9" i="33"/>
  <c r="F6" i="33"/>
  <c r="F9" i="33" s="1"/>
  <c r="F69" i="32"/>
  <c r="F21" i="33" l="1"/>
  <c r="F25" i="33" s="1"/>
  <c r="F26" i="33" s="1"/>
  <c r="F27" i="33" s="1"/>
  <c r="F28" i="33" l="1"/>
  <c r="D26" i="33"/>
  <c r="D27" i="33" s="1"/>
  <c r="D28" i="33" s="1"/>
  <c r="D33" i="33" l="1"/>
  <c r="F37" i="33" l="1"/>
</calcChain>
</file>

<file path=xl/sharedStrings.xml><?xml version="1.0" encoding="utf-8"?>
<sst xmlns="http://schemas.openxmlformats.org/spreadsheetml/2006/main" count="463" uniqueCount="215">
  <si>
    <t>노말밴드</t>
  </si>
  <si>
    <t>PULL BOX</t>
  </si>
  <si>
    <t>FLEX TUBE(방수형)</t>
  </si>
  <si>
    <t>FLEX. CONNECTOR</t>
  </si>
  <si>
    <t>앙카볼트</t>
  </si>
  <si>
    <t>행가</t>
  </si>
  <si>
    <t>찬넬</t>
  </si>
  <si>
    <t>JOINT BOX</t>
  </si>
  <si>
    <t>200x200x100</t>
  </si>
  <si>
    <t>300x300x200</t>
  </si>
  <si>
    <t>150x150x100</t>
  </si>
  <si>
    <t>FLOAT (센서*1)</t>
  </si>
  <si>
    <t>100x100x50</t>
  </si>
  <si>
    <t>수위조절기</t>
  </si>
  <si>
    <t>단위</t>
  </si>
  <si>
    <t>수량</t>
  </si>
  <si>
    <t>재  료  비</t>
  </si>
  <si>
    <t>노  무  비</t>
  </si>
  <si>
    <t>품      명</t>
  </si>
  <si>
    <t>규      격</t>
  </si>
  <si>
    <t>경      비</t>
  </si>
  <si>
    <t>합      계</t>
  </si>
  <si>
    <t>비  고</t>
  </si>
  <si>
    <t>단  가</t>
  </si>
  <si>
    <t>금  액</t>
  </si>
  <si>
    <t/>
  </si>
  <si>
    <t>[ 합           계 ]</t>
  </si>
  <si>
    <t>환    경    보    전   비</t>
  </si>
  <si>
    <t>연    금    보    험   료</t>
  </si>
  <si>
    <t>건    강    보    험   료</t>
  </si>
  <si>
    <t>고    용    보    험   료</t>
  </si>
  <si>
    <t>기      타      경      비</t>
  </si>
  <si>
    <t>산      출      경      비</t>
  </si>
  <si>
    <t>간    접    노    무    비</t>
  </si>
  <si>
    <t>직    접    노    무    비</t>
  </si>
  <si>
    <t>직    접    재    료    비</t>
  </si>
  <si>
    <t xml:space="preserve"> 구    성    비 (%)</t>
  </si>
  <si>
    <t xml:space="preserve">  금                액</t>
  </si>
  <si>
    <t>원    가    계    산    서</t>
    <phoneticPr fontId="2" type="noConversion"/>
  </si>
  <si>
    <t>케이블</t>
  </si>
  <si>
    <t>EA</t>
  </si>
  <si>
    <t xml:space="preserve"> - 종합에너지맵구성</t>
  </si>
  <si>
    <t>내선전공</t>
  </si>
  <si>
    <t>저압케이블전공</t>
  </si>
  <si>
    <t>계장공</t>
  </si>
  <si>
    <t>통신케이블공</t>
  </si>
  <si>
    <t>보통인부</t>
  </si>
  <si>
    <t xml:space="preserve"> - 네트워크 통신제어 기능</t>
  </si>
  <si>
    <t xml:space="preserve"> - 데이타베이스 관리 기능</t>
  </si>
  <si>
    <t xml:space="preserve"> - 텍스트 감시 및 제어화면</t>
  </si>
  <si>
    <t xml:space="preserve"> - 각종 경보 및 알람 기능</t>
  </si>
  <si>
    <t xml:space="preserve"> - 원격설정 및 개별, 그룹 조작기능</t>
  </si>
  <si>
    <t>외함</t>
  </si>
  <si>
    <t>25A</t>
  </si>
  <si>
    <t>01  빌딩자동제어장치</t>
    <phoneticPr fontId="2" type="noConversion"/>
  </si>
  <si>
    <t>SNT-EMS PLATFORM</t>
  </si>
  <si>
    <t>SNT-EMS PLATFORM IOR34</t>
  </si>
  <si>
    <t xml:space="preserve"> - 통합데이터베이스 구축</t>
  </si>
  <si>
    <t xml:space="preserve"> - 에너지운영관리</t>
  </si>
  <si>
    <t xml:space="preserve"> - 분석 및 보고서</t>
  </si>
  <si>
    <t xml:space="preserve"> - 포인트리스트 구성</t>
  </si>
  <si>
    <t xml:space="preserve"> 비      고</t>
    <phoneticPr fontId="2" type="noConversion"/>
  </si>
  <si>
    <t>제조원가</t>
  </si>
  <si>
    <t>설치원가</t>
  </si>
  <si>
    <t>합     계</t>
  </si>
  <si>
    <t>순   공   사   원   가</t>
    <phoneticPr fontId="7" type="noConversion"/>
  </si>
  <si>
    <t>재   료   비</t>
    <phoneticPr fontId="3" type="noConversion"/>
  </si>
  <si>
    <t>간    접    재    료    비</t>
    <phoneticPr fontId="2" type="noConversion"/>
  </si>
  <si>
    <t>노   무   비</t>
    <phoneticPr fontId="3" type="noConversion"/>
  </si>
  <si>
    <t>경       비</t>
    <phoneticPr fontId="3" type="noConversion"/>
  </si>
  <si>
    <t>산    재    보    험   료</t>
    <phoneticPr fontId="2" type="noConversion"/>
  </si>
  <si>
    <t>(노)*1.01%</t>
    <phoneticPr fontId="3" type="noConversion"/>
  </si>
  <si>
    <t>노 인 장 기 요 양 보 험 료</t>
    <phoneticPr fontId="7" type="noConversion"/>
  </si>
  <si>
    <t>산 업 안 전 보 건 관 리 비</t>
    <phoneticPr fontId="3" type="noConversion"/>
  </si>
  <si>
    <t>건설하도급대금지급보증서발급수수료</t>
    <phoneticPr fontId="7" type="noConversion"/>
  </si>
  <si>
    <t>건설기계대여대금지급보증서발급수수료</t>
    <phoneticPr fontId="7" type="noConversion"/>
  </si>
  <si>
    <t>공                 급                가               액</t>
    <phoneticPr fontId="3" type="noConversion"/>
  </si>
  <si>
    <t>부           가           가           치           세</t>
    <phoneticPr fontId="3" type="noConversion"/>
  </si>
  <si>
    <t xml:space="preserve"> [  계  ]</t>
    <phoneticPr fontId="2" type="noConversion"/>
  </si>
  <si>
    <t>[소                       계]</t>
  </si>
  <si>
    <t>[합                       계]</t>
    <phoneticPr fontId="2" type="noConversion"/>
  </si>
  <si>
    <t>식</t>
  </si>
  <si>
    <t xml:space="preserve"> - 관제점 감시</t>
  </si>
  <si>
    <t xml:space="preserve"> - 그래픽 감시 및 제어화면</t>
  </si>
  <si>
    <t>솔레노이드밸브(물)</t>
  </si>
  <si>
    <t>나사없는 전선관</t>
  </si>
  <si>
    <t>E19</t>
  </si>
  <si>
    <t>m</t>
  </si>
  <si>
    <t>E25</t>
  </si>
  <si>
    <t>E31</t>
  </si>
  <si>
    <t>E39</t>
  </si>
  <si>
    <t>전선관 부속</t>
  </si>
  <si>
    <t>전선</t>
  </si>
  <si>
    <t>16C</t>
  </si>
  <si>
    <t>22C</t>
  </si>
  <si>
    <t>28C</t>
  </si>
  <si>
    <t>36C</t>
  </si>
  <si>
    <t>3/8"</t>
  </si>
  <si>
    <t>3/8" x 1m</t>
  </si>
  <si>
    <t>1.2m</t>
  </si>
  <si>
    <t>수위지시조절기</t>
  </si>
  <si>
    <t>FLOAT (센서*2)</t>
  </si>
  <si>
    <t>누수감지기</t>
  </si>
  <si>
    <t>잡자재비</t>
  </si>
  <si>
    <t>인</t>
  </si>
  <si>
    <t>* 물 품 명  :  대동면행정복지센터 및 온누리센터 자동제어공사</t>
  </si>
  <si>
    <t>20%</t>
  </si>
  <si>
    <t>2.5sq</t>
  </si>
  <si>
    <t>1.0 x 2C</t>
  </si>
  <si>
    <t>1.5 x 2C</t>
  </si>
  <si>
    <t>5E 4P</t>
  </si>
  <si>
    <t>24 x 2P</t>
  </si>
  <si>
    <t>4.0 x 3C</t>
  </si>
  <si>
    <t>4P</t>
  </si>
  <si>
    <t>3%</t>
  </si>
  <si>
    <t>일반공사 직종</t>
  </si>
  <si>
    <t>공구손료</t>
  </si>
  <si>
    <t>인력품의 2%</t>
  </si>
  <si>
    <t>800x1400x250</t>
    <phoneticPr fontId="2" type="noConversion"/>
  </si>
  <si>
    <t>공         종</t>
    <phoneticPr fontId="2" type="noConversion"/>
  </si>
  <si>
    <t>자동제어 시스템 납품 및 설치</t>
    <phoneticPr fontId="2" type="noConversion"/>
  </si>
  <si>
    <t>품명</t>
    <phoneticPr fontId="2" type="noConversion"/>
  </si>
  <si>
    <t>규격</t>
    <phoneticPr fontId="2" type="noConversion"/>
  </si>
  <si>
    <t>단위</t>
    <phoneticPr fontId="2" type="noConversion"/>
  </si>
  <si>
    <t>내역단가</t>
    <phoneticPr fontId="2" type="noConversion"/>
  </si>
  <si>
    <t>물가정보</t>
    <phoneticPr fontId="2" type="noConversion"/>
  </si>
  <si>
    <t>조사가격</t>
    <phoneticPr fontId="2" type="noConversion"/>
  </si>
  <si>
    <t>노임단가</t>
    <phoneticPr fontId="2" type="noConversion"/>
  </si>
  <si>
    <t>비 고</t>
    <phoneticPr fontId="2" type="noConversion"/>
  </si>
  <si>
    <t>24년12월</t>
    <phoneticPr fontId="2" type="noConversion"/>
  </si>
  <si>
    <t>PAGE</t>
    <phoneticPr fontId="2" type="noConversion"/>
  </si>
  <si>
    <t>A사</t>
    <phoneticPr fontId="2" type="noConversion"/>
  </si>
  <si>
    <t>B사</t>
    <phoneticPr fontId="2" type="noConversion"/>
  </si>
  <si>
    <t>C사</t>
    <phoneticPr fontId="2" type="noConversion"/>
  </si>
  <si>
    <t>2024년 하반기</t>
    <phoneticPr fontId="2" type="noConversion"/>
  </si>
  <si>
    <t>시스템자재</t>
  </si>
  <si>
    <t xml:space="preserve"> - 관제점 감시</t>
    <phoneticPr fontId="2" type="noConversion"/>
  </si>
  <si>
    <t xml:space="preserve"> - 그래픽 감시 및 제어화면</t>
    <phoneticPr fontId="2" type="noConversion"/>
  </si>
  <si>
    <t xml:space="preserve"> - 통합데이터베이스 구축</t>
    <phoneticPr fontId="2" type="noConversion"/>
  </si>
  <si>
    <t xml:space="preserve"> - 에너지운영관리</t>
    <phoneticPr fontId="2" type="noConversion"/>
  </si>
  <si>
    <t xml:space="preserve"> - 분석 및 보고서</t>
    <phoneticPr fontId="2" type="noConversion"/>
  </si>
  <si>
    <t xml:space="preserve"> - 포인트리스트 구성</t>
    <phoneticPr fontId="2" type="noConversion"/>
  </si>
  <si>
    <t>직접디지털제어기(DDC)</t>
    <phoneticPr fontId="2" type="noConversion"/>
  </si>
  <si>
    <t>외함</t>
    <phoneticPr fontId="2" type="noConversion"/>
  </si>
  <si>
    <t>800x1400x250</t>
    <phoneticPr fontId="2" type="noConversion"/>
  </si>
  <si>
    <t>SET</t>
    <phoneticPr fontId="2" type="noConversion"/>
  </si>
  <si>
    <t>TI AM3352@1GHz, Licensed for 1 Device</t>
  </si>
  <si>
    <t>34POINTS I/O module</t>
  </si>
  <si>
    <t>현장제어기기</t>
  </si>
  <si>
    <t>내   자   재</t>
  </si>
  <si>
    <t>인   건   비</t>
    <phoneticPr fontId="2" type="noConversion"/>
  </si>
  <si>
    <t>노무비</t>
  </si>
  <si>
    <t>인</t>
    <phoneticPr fontId="2" type="noConversion"/>
  </si>
  <si>
    <t>자동제어 시스템 납품 및 설치</t>
    <phoneticPr fontId="2" type="noConversion"/>
  </si>
  <si>
    <t>공 량 산 출</t>
    <phoneticPr fontId="2" type="noConversion"/>
  </si>
  <si>
    <t>총 수량</t>
    <phoneticPr fontId="2" type="noConversion"/>
  </si>
  <si>
    <t>할증</t>
    <phoneticPr fontId="2" type="noConversion"/>
  </si>
  <si>
    <t>적용</t>
    <phoneticPr fontId="2" type="noConversion"/>
  </si>
  <si>
    <t>내선전공</t>
    <phoneticPr fontId="2" type="noConversion"/>
  </si>
  <si>
    <t>저압케이블전공</t>
    <phoneticPr fontId="2" type="noConversion"/>
  </si>
  <si>
    <t>계장공</t>
    <phoneticPr fontId="2" type="noConversion"/>
  </si>
  <si>
    <t>통신관련기사</t>
    <phoneticPr fontId="2" type="noConversion"/>
  </si>
  <si>
    <t>보통인부</t>
    <phoneticPr fontId="2" type="noConversion"/>
  </si>
  <si>
    <t>통신케이블공</t>
    <phoneticPr fontId="2" type="noConversion"/>
  </si>
  <si>
    <t>통신설비공</t>
    <phoneticPr fontId="2" type="noConversion"/>
  </si>
  <si>
    <t>근거</t>
    <phoneticPr fontId="2" type="noConversion"/>
  </si>
  <si>
    <t>내   자   재</t>
    <phoneticPr fontId="2" type="noConversion"/>
  </si>
  <si>
    <t>공수율</t>
    <phoneticPr fontId="2" type="noConversion"/>
  </si>
  <si>
    <t>계</t>
    <phoneticPr fontId="2" type="noConversion"/>
  </si>
  <si>
    <t>전기5-1</t>
    <phoneticPr fontId="2" type="noConversion"/>
  </si>
  <si>
    <t>전기5-10</t>
  </si>
  <si>
    <t>전기5-13</t>
    <phoneticPr fontId="2" type="noConversion"/>
  </si>
  <si>
    <t>정보통신 4-3-1</t>
    <phoneticPr fontId="2" type="noConversion"/>
  </si>
  <si>
    <t>전기5-3</t>
    <phoneticPr fontId="2" type="noConversion"/>
  </si>
  <si>
    <t>전기5-4</t>
    <phoneticPr fontId="2" type="noConversion"/>
  </si>
  <si>
    <t>기계12-2-1</t>
    <phoneticPr fontId="2" type="noConversion"/>
  </si>
  <si>
    <t>누수감지기</t>
    <phoneticPr fontId="2" type="noConversion"/>
  </si>
  <si>
    <t>LOCAL MADE</t>
  </si>
  <si>
    <t>직접디지털제어기</t>
    <phoneticPr fontId="2" type="noConversion"/>
  </si>
  <si>
    <t>외함설치</t>
    <phoneticPr fontId="2" type="noConversion"/>
  </si>
  <si>
    <t>기계12-1-1</t>
    <phoneticPr fontId="2" type="noConversion"/>
  </si>
  <si>
    <t>솔레노이드밸브(물)</t>
    <phoneticPr fontId="2" type="noConversion"/>
  </si>
  <si>
    <t>25A</t>
    <phoneticPr fontId="2" type="noConversion"/>
  </si>
  <si>
    <t>초음파유량계</t>
    <phoneticPr fontId="2" type="noConversion"/>
  </si>
  <si>
    <t>통신타입</t>
    <phoneticPr fontId="2" type="noConversion"/>
  </si>
  <si>
    <t>합 계</t>
    <phoneticPr fontId="2" type="noConversion"/>
  </si>
  <si>
    <t>도 면 번 호</t>
    <phoneticPr fontId="2" type="noConversion"/>
  </si>
  <si>
    <t>총 
수량</t>
    <phoneticPr fontId="2" type="noConversion"/>
  </si>
  <si>
    <t>도   면   명</t>
    <phoneticPr fontId="2" type="noConversion"/>
  </si>
  <si>
    <t>도면번호</t>
    <phoneticPr fontId="2" type="noConversion"/>
  </si>
  <si>
    <t>Cable Schedule</t>
    <phoneticPr fontId="2" type="noConversion"/>
  </si>
  <si>
    <t>LIC</t>
    <phoneticPr fontId="2" type="noConversion"/>
  </si>
  <si>
    <t>LC</t>
    <phoneticPr fontId="2" type="noConversion"/>
  </si>
  <si>
    <t>LW</t>
    <phoneticPr fontId="2" type="noConversion"/>
  </si>
  <si>
    <t>WV</t>
    <phoneticPr fontId="2" type="noConversion"/>
  </si>
  <si>
    <t>BPP</t>
    <phoneticPr fontId="2" type="noConversion"/>
  </si>
  <si>
    <t>길이(m)</t>
    <phoneticPr fontId="2" type="noConversion"/>
  </si>
  <si>
    <t>케이블 스케쥴 기준</t>
    <phoneticPr fontId="2" type="noConversion"/>
  </si>
  <si>
    <t>풀박스</t>
    <phoneticPr fontId="2" type="noConversion"/>
  </si>
  <si>
    <t>직접 산출</t>
    <phoneticPr fontId="2" type="noConversion"/>
  </si>
  <si>
    <t>자동 산출</t>
    <phoneticPr fontId="2" type="noConversion"/>
  </si>
  <si>
    <t>현장제어반</t>
    <phoneticPr fontId="2" type="noConversion"/>
  </si>
  <si>
    <t>500x600X250</t>
    <phoneticPr fontId="2" type="noConversion"/>
  </si>
  <si>
    <t>케이블 스케쥴 기준</t>
  </si>
  <si>
    <t>추가분</t>
    <phoneticPr fontId="2" type="noConversion"/>
  </si>
  <si>
    <t>지상1층 기계실, 지하1층, 지상1층</t>
  </si>
  <si>
    <t>지상2층, 지상3층</t>
  </si>
  <si>
    <t>추가분</t>
  </si>
  <si>
    <t>(노)*3.595%</t>
    <phoneticPr fontId="3" type="noConversion"/>
  </si>
  <si>
    <t>(직노)*3.595%</t>
    <phoneticPr fontId="3" type="noConversion"/>
  </si>
  <si>
    <t>(국민건강보험료)*13.14%</t>
    <phoneticPr fontId="2" type="noConversion"/>
  </si>
  <si>
    <t>(직노)*4.75%</t>
    <phoneticPr fontId="3" type="noConversion"/>
  </si>
  <si>
    <t>(재료비+직노)×3.11%</t>
    <phoneticPr fontId="2" type="noConversion"/>
  </si>
  <si>
    <t>* 물 품 명  :  대동면행정복지센터 및 온누리센터 증축공사(기계) 관급자재(빌딩자동제어장치)</t>
    <phoneticPr fontId="2" type="noConversion"/>
  </si>
  <si>
    <t>천단위이하 절사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</si>
</sst>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176" formatCode="#,##0_ "/>
    <numFmt numFmtId="177" formatCode="#,##0_);[Red]\(#,##0\)"/>
    <numFmt numFmtId="178" formatCode="General;;"/>
    <numFmt numFmtId="179" formatCode="&quot;MC-&quot;000"/>
    <numFmt numFmtId="180" formatCode="0_);[Red]\(0\)"/>
    <numFmt numFmtId="181" formatCode="_(* #,##0_);_(* \(#,##0\);_(* &quot;-&quot;_);_(@_)"/>
    <numFmt numFmtId="182" formatCode="0_ "/>
    <numFmt numFmtId="183" formatCode="General;;;"/>
    <numFmt numFmtId="184" formatCode="_(* #,##0.00_);_(* \(#,##0.00\);_(* &quot;-&quot;_);_(@_)"/>
    <numFmt numFmtId="185" formatCode="0.0000_);[Red]\(0.0000\)"/>
    <numFmt numFmtId="186" formatCode="###\ &quot;자동제어 평면도&quot;"/>
  </numFmts>
  <fonts count="24"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1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12"/>
      <name val="굴림"/>
      <family val="3"/>
      <charset val="129"/>
    </font>
    <font>
      <sz val="11"/>
      <color theme="1"/>
      <name val="맑은 고딕"/>
      <family val="3"/>
      <charset val="129"/>
    </font>
    <font>
      <sz val="11"/>
      <name val="굴림"/>
      <family val="3"/>
      <charset val="129"/>
    </font>
    <font>
      <b/>
      <sz val="11"/>
      <name val="맑은 고딕"/>
      <family val="3"/>
      <charset val="129"/>
    </font>
    <font>
      <sz val="11"/>
      <color indexed="10"/>
      <name val="굴림"/>
      <family val="3"/>
      <charset val="129"/>
    </font>
    <font>
      <sz val="8"/>
      <color indexed="10"/>
      <name val="굴림"/>
      <family val="3"/>
      <charset val="129"/>
    </font>
    <font>
      <sz val="9"/>
      <name val="굴림"/>
      <family val="3"/>
      <charset val="129"/>
    </font>
    <font>
      <b/>
      <sz val="11"/>
      <name val="바탕"/>
      <family val="1"/>
      <charset val="129"/>
    </font>
    <font>
      <sz val="14"/>
      <name val="굴림"/>
      <family val="3"/>
      <charset val="129"/>
    </font>
    <font>
      <b/>
      <sz val="16"/>
      <name val="굴림"/>
      <family val="3"/>
      <charset val="129"/>
    </font>
    <font>
      <sz val="9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sz val="9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</cellStyleXfs>
  <cellXfs count="154">
    <xf numFmtId="0" fontId="0" fillId="0" borderId="0" xfId="0">
      <alignment vertical="center"/>
    </xf>
    <xf numFmtId="38" fontId="5" fillId="0" borderId="1" xfId="0" quotePrefix="1" applyNumberFormat="1" applyFont="1" applyBorder="1" applyAlignment="1">
      <alignment vertical="center" wrapText="1"/>
    </xf>
    <xf numFmtId="38" fontId="6" fillId="0" borderId="1" xfId="0" applyNumberFormat="1" applyFont="1" applyBorder="1" applyAlignment="1">
      <alignment vertical="center" wrapText="1"/>
    </xf>
    <xf numFmtId="38" fontId="6" fillId="0" borderId="1" xfId="0" applyNumberFormat="1" applyFont="1" applyBorder="1" applyAlignment="1">
      <alignment horizontal="center" vertical="center" wrapText="1"/>
    </xf>
    <xf numFmtId="38" fontId="6" fillId="0" borderId="1" xfId="0" quotePrefix="1" applyNumberFormat="1" applyFont="1" applyBorder="1" applyAlignment="1">
      <alignment vertical="center" wrapText="1"/>
    </xf>
    <xf numFmtId="38" fontId="6" fillId="0" borderId="1" xfId="0" quotePrefix="1" applyNumberFormat="1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vertical="center" wrapText="1"/>
    </xf>
    <xf numFmtId="38" fontId="6" fillId="0" borderId="1" xfId="0" quotePrefix="1" applyNumberFormat="1" applyFont="1" applyBorder="1" applyAlignment="1">
      <alignment horizontal="center" vertical="center" shrinkToFit="1"/>
    </xf>
    <xf numFmtId="38" fontId="5" fillId="3" borderId="1" xfId="0" applyNumberFormat="1" applyFont="1" applyFill="1" applyBorder="1" applyAlignment="1">
      <alignment horizontal="center" vertical="center" wrapText="1"/>
    </xf>
    <xf numFmtId="38" fontId="5" fillId="3" borderId="1" xfId="0" applyNumberFormat="1" applyFont="1" applyFill="1" applyBorder="1" applyAlignment="1">
      <alignment vertical="center" wrapText="1"/>
    </xf>
    <xf numFmtId="41" fontId="5" fillId="3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38" fontId="0" fillId="0" borderId="0" xfId="0" applyNumberFormat="1">
      <alignment vertical="center"/>
    </xf>
    <xf numFmtId="38" fontId="6" fillId="0" borderId="1" xfId="0" quotePrefix="1" applyNumberFormat="1" applyFont="1" applyBorder="1" applyAlignment="1">
      <alignment horizontal="right" vertical="center" wrapText="1"/>
    </xf>
    <xf numFmtId="9" fontId="6" fillId="0" borderId="1" xfId="0" quotePrefix="1" applyNumberFormat="1" applyFont="1" applyBorder="1" applyAlignment="1">
      <alignment horizontal="left" vertical="center" wrapText="1"/>
    </xf>
    <xf numFmtId="0" fontId="11" fillId="2" borderId="1" xfId="0" quotePrefix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177" fontId="10" fillId="0" borderId="0" xfId="0" applyNumberFormat="1" applyFont="1" applyAlignment="1">
      <alignment horizontal="right" vertical="center"/>
    </xf>
    <xf numFmtId="0" fontId="10" fillId="0" borderId="1" xfId="0" applyFont="1" applyBorder="1">
      <alignment vertical="center"/>
    </xf>
    <xf numFmtId="176" fontId="10" fillId="0" borderId="1" xfId="0" applyNumberFormat="1" applyFont="1" applyBorder="1" applyAlignment="1">
      <alignment horizontal="right" vertical="center"/>
    </xf>
    <xf numFmtId="177" fontId="10" fillId="0" borderId="1" xfId="0" applyNumberFormat="1" applyFont="1" applyBorder="1" applyAlignment="1">
      <alignment horizontal="right" vertical="center"/>
    </xf>
    <xf numFmtId="0" fontId="12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14" fillId="0" borderId="1" xfId="0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41" fontId="10" fillId="0" borderId="0" xfId="0" applyNumberFormat="1" applyFont="1">
      <alignment vertical="center"/>
    </xf>
    <xf numFmtId="0" fontId="16" fillId="0" borderId="0" xfId="0" applyFont="1">
      <alignment vertical="center"/>
    </xf>
    <xf numFmtId="177" fontId="16" fillId="0" borderId="0" xfId="0" applyNumberFormat="1" applyFont="1" applyAlignment="1">
      <alignment horizontal="right" vertical="center"/>
    </xf>
    <xf numFmtId="0" fontId="1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38" fontId="6" fillId="0" borderId="1" xfId="0" quotePrefix="1" applyNumberFormat="1" applyFont="1" applyBorder="1">
      <alignment vertical="center"/>
    </xf>
    <xf numFmtId="0" fontId="10" fillId="5" borderId="1" xfId="0" applyFont="1" applyFill="1" applyBorder="1" applyAlignment="1">
      <alignment horizontal="center" vertical="center"/>
    </xf>
    <xf numFmtId="176" fontId="10" fillId="5" borderId="1" xfId="0" applyNumberFormat="1" applyFont="1" applyFill="1" applyBorder="1" applyAlignment="1">
      <alignment horizontal="right" vertical="center"/>
    </xf>
    <xf numFmtId="49" fontId="18" fillId="0" borderId="1" xfId="0" quotePrefix="1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177" fontId="21" fillId="0" borderId="1" xfId="1" applyNumberFormat="1" applyFont="1" applyBorder="1" applyAlignment="1">
      <alignment horizontal="center" vertical="center"/>
    </xf>
    <xf numFmtId="0" fontId="10" fillId="5" borderId="1" xfId="0" applyFont="1" applyFill="1" applyBorder="1" applyAlignment="1">
      <alignment vertical="center" shrinkToFit="1"/>
    </xf>
    <xf numFmtId="0" fontId="10" fillId="0" borderId="1" xfId="0" applyFont="1" applyBorder="1" applyAlignment="1">
      <alignment vertical="center" shrinkToFit="1"/>
    </xf>
    <xf numFmtId="10" fontId="10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38" fontId="22" fillId="0" borderId="1" xfId="0" quotePrefix="1" applyNumberFormat="1" applyFont="1" applyBorder="1" applyAlignment="1">
      <alignment horizontal="center" vertical="center" shrinkToFit="1"/>
    </xf>
    <xf numFmtId="49" fontId="22" fillId="0" borderId="1" xfId="0" quotePrefix="1" applyNumberFormat="1" applyFont="1" applyBorder="1" applyAlignment="1">
      <alignment horizontal="center" vertical="center" shrinkToFit="1"/>
    </xf>
    <xf numFmtId="49" fontId="6" fillId="0" borderId="1" xfId="0" quotePrefix="1" applyNumberFormat="1" applyFont="1" applyBorder="1" applyAlignment="1">
      <alignment horizontal="center" vertical="center" shrinkToFit="1"/>
    </xf>
    <xf numFmtId="38" fontId="18" fillId="0" borderId="4" xfId="0" quotePrefix="1" applyNumberFormat="1" applyFont="1" applyBorder="1" applyAlignment="1">
      <alignment horizontal="center" vertical="center" shrinkToFit="1"/>
    </xf>
    <xf numFmtId="49" fontId="18" fillId="0" borderId="4" xfId="0" quotePrefix="1" applyNumberFormat="1" applyFont="1" applyBorder="1" applyAlignment="1">
      <alignment horizontal="center" vertical="center" shrinkToFit="1"/>
    </xf>
    <xf numFmtId="49" fontId="19" fillId="0" borderId="4" xfId="0" quotePrefix="1" applyNumberFormat="1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>
      <alignment vertical="center"/>
    </xf>
    <xf numFmtId="0" fontId="9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9" fontId="5" fillId="2" borderId="1" xfId="0" applyNumberFormat="1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80" fontId="6" fillId="2" borderId="1" xfId="0" applyNumberFormat="1" applyFont="1" applyFill="1" applyBorder="1" applyAlignment="1">
      <alignment horizontal="center" vertical="center" shrinkToFit="1"/>
    </xf>
    <xf numFmtId="176" fontId="5" fillId="7" borderId="1" xfId="0" applyNumberFormat="1" applyFont="1" applyFill="1" applyBorder="1" applyAlignment="1">
      <alignment horizontal="center" vertical="center"/>
    </xf>
    <xf numFmtId="181" fontId="6" fillId="7" borderId="1" xfId="0" applyNumberFormat="1" applyFont="1" applyFill="1" applyBorder="1" applyAlignment="1">
      <alignment horizontal="left" vertical="center"/>
    </xf>
    <xf numFmtId="182" fontId="6" fillId="7" borderId="1" xfId="0" applyNumberFormat="1" applyFont="1" applyFill="1" applyBorder="1" applyAlignment="1">
      <alignment horizontal="left" vertical="center"/>
    </xf>
    <xf numFmtId="0" fontId="6" fillId="7" borderId="0" xfId="0" applyFont="1" applyFill="1" applyAlignment="1">
      <alignment horizontal="left" vertical="center"/>
    </xf>
    <xf numFmtId="176" fontId="6" fillId="0" borderId="1" xfId="0" applyNumberFormat="1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/>
    </xf>
    <xf numFmtId="181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176" fontId="6" fillId="0" borderId="1" xfId="0" quotePrefix="1" applyNumberFormat="1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left" vertical="center"/>
    </xf>
    <xf numFmtId="182" fontId="6" fillId="0" borderId="1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82" fontId="6" fillId="0" borderId="1" xfId="0" applyNumberFormat="1" applyFont="1" applyBorder="1" applyAlignment="1">
      <alignment horizontal="center" vertical="center"/>
    </xf>
    <xf numFmtId="182" fontId="6" fillId="0" borderId="1" xfId="0" applyNumberFormat="1" applyFont="1" applyBorder="1">
      <alignment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6" fontId="23" fillId="0" borderId="1" xfId="0" applyNumberFormat="1" applyFont="1" applyBorder="1" applyAlignment="1">
      <alignment horizontal="right" vertical="center"/>
    </xf>
    <xf numFmtId="0" fontId="6" fillId="7" borderId="0" xfId="0" applyFont="1" applyFill="1" applyAlignment="1">
      <alignment horizontal="center" vertical="center"/>
    </xf>
    <xf numFmtId="176" fontId="5" fillId="7" borderId="1" xfId="0" applyNumberFormat="1" applyFont="1" applyFill="1" applyBorder="1" applyAlignment="1">
      <alignment horizontal="left" vertical="center"/>
    </xf>
    <xf numFmtId="182" fontId="6" fillId="0" borderId="1" xfId="0" applyNumberFormat="1" applyFont="1" applyBorder="1" applyAlignment="1">
      <alignment horizontal="center" vertical="center" shrinkToFit="1"/>
    </xf>
    <xf numFmtId="180" fontId="6" fillId="2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left" vertical="center" shrinkToFit="1"/>
    </xf>
    <xf numFmtId="176" fontId="6" fillId="0" borderId="1" xfId="0" applyNumberFormat="1" applyFont="1" applyBorder="1" applyAlignment="1">
      <alignment horizontal="right" vertical="center"/>
    </xf>
    <xf numFmtId="9" fontId="6" fillId="0" borderId="1" xfId="0" applyNumberFormat="1" applyFont="1" applyBorder="1" applyAlignment="1">
      <alignment horizontal="right" vertical="center"/>
    </xf>
    <xf numFmtId="183" fontId="5" fillId="0" borderId="1" xfId="0" applyNumberFormat="1" applyFont="1" applyBorder="1" applyAlignment="1">
      <alignment horizontal="right" vertical="center"/>
    </xf>
    <xf numFmtId="183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shrinkToFit="1"/>
    </xf>
    <xf numFmtId="184" fontId="6" fillId="0" borderId="1" xfId="0" applyNumberFormat="1" applyFont="1" applyBorder="1" applyAlignment="1">
      <alignment horizontal="right" vertical="center"/>
    </xf>
    <xf numFmtId="185" fontId="6" fillId="0" borderId="1" xfId="0" applyNumberFormat="1" applyFont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/>
    </xf>
    <xf numFmtId="183" fontId="6" fillId="0" borderId="0" xfId="0" applyNumberFormat="1" applyFont="1" applyAlignment="1">
      <alignment horizontal="center" vertical="center"/>
    </xf>
    <xf numFmtId="185" fontId="6" fillId="0" borderId="0" xfId="0" applyNumberFormat="1" applyFont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179" fontId="5" fillId="2" borderId="7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178" fontId="5" fillId="6" borderId="1" xfId="0" applyNumberFormat="1" applyFont="1" applyFill="1" applyBorder="1" applyAlignment="1">
      <alignment horizontal="center" vertical="center"/>
    </xf>
    <xf numFmtId="178" fontId="5" fillId="6" borderId="0" xfId="0" applyNumberFormat="1" applyFont="1" applyFill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83" fontId="6" fillId="0" borderId="0" xfId="0" applyNumberFormat="1" applyFont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 shrinkToFit="1"/>
    </xf>
    <xf numFmtId="183" fontId="6" fillId="8" borderId="1" xfId="0" applyNumberFormat="1" applyFont="1" applyFill="1" applyBorder="1" applyAlignment="1">
      <alignment horizontal="center" vertical="center" shrinkToFit="1"/>
    </xf>
    <xf numFmtId="183" fontId="6" fillId="8" borderId="0" xfId="0" applyNumberFormat="1" applyFont="1" applyFill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textRotation="255"/>
    </xf>
    <xf numFmtId="0" fontId="15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177" fontId="21" fillId="0" borderId="8" xfId="1" applyNumberFormat="1" applyFont="1" applyBorder="1" applyAlignment="1">
      <alignment horizontal="center" vertical="center"/>
    </xf>
    <xf numFmtId="177" fontId="21" fillId="0" borderId="2" xfId="1" applyNumberFormat="1" applyFont="1" applyBorder="1" applyAlignment="1">
      <alignment horizontal="center" vertical="center"/>
    </xf>
    <xf numFmtId="177" fontId="21" fillId="0" borderId="7" xfId="1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11" fillId="2" borderId="1" xfId="0" quotePrefix="1" applyFont="1" applyFill="1" applyBorder="1" applyAlignment="1">
      <alignment horizontal="center" vertical="center"/>
    </xf>
    <xf numFmtId="38" fontId="11" fillId="2" borderId="1" xfId="0" quotePrefix="1" applyNumberFormat="1" applyFont="1" applyFill="1" applyBorder="1" applyAlignment="1">
      <alignment horizontal="center" vertical="center"/>
    </xf>
    <xf numFmtId="176" fontId="5" fillId="7" borderId="1" xfId="0" applyNumberFormat="1" applyFont="1" applyFill="1" applyBorder="1" applyAlignment="1">
      <alignment horizontal="left" vertical="center"/>
    </xf>
    <xf numFmtId="178" fontId="5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79" fontId="5" fillId="2" borderId="1" xfId="0" applyNumberFormat="1" applyFont="1" applyFill="1" applyBorder="1" applyAlignment="1">
      <alignment horizontal="center" vertical="center"/>
    </xf>
    <xf numFmtId="179" fontId="5" fillId="2" borderId="8" xfId="0" applyNumberFormat="1" applyFont="1" applyFill="1" applyBorder="1" applyAlignment="1">
      <alignment horizontal="center" vertical="center"/>
    </xf>
    <xf numFmtId="179" fontId="5" fillId="2" borderId="7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83" fontId="5" fillId="4" borderId="8" xfId="0" applyNumberFormat="1" applyFont="1" applyFill="1" applyBorder="1" applyAlignment="1">
      <alignment horizontal="center" vertical="center"/>
    </xf>
    <xf numFmtId="183" fontId="5" fillId="4" borderId="7" xfId="0" applyNumberFormat="1" applyFont="1" applyFill="1" applyBorder="1" applyAlignment="1">
      <alignment horizontal="center" vertical="center"/>
    </xf>
    <xf numFmtId="176" fontId="5" fillId="4" borderId="8" xfId="0" applyNumberFormat="1" applyFont="1" applyFill="1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/>
    </xf>
    <xf numFmtId="176" fontId="5" fillId="4" borderId="7" xfId="0" applyNumberFormat="1" applyFont="1" applyFill="1" applyBorder="1" applyAlignment="1">
      <alignment horizontal="center" vertical="center"/>
    </xf>
    <xf numFmtId="178" fontId="5" fillId="2" borderId="8" xfId="0" applyNumberFormat="1" applyFont="1" applyFill="1" applyBorder="1" applyAlignment="1">
      <alignment horizontal="center" vertical="center"/>
    </xf>
    <xf numFmtId="178" fontId="5" fillId="2" borderId="7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179" fontId="5" fillId="2" borderId="6" xfId="0" applyNumberFormat="1" applyFont="1" applyFill="1" applyBorder="1" applyAlignment="1">
      <alignment horizontal="center" vertical="center"/>
    </xf>
    <xf numFmtId="179" fontId="5" fillId="2" borderId="5" xfId="0" applyNumberFormat="1" applyFont="1" applyFill="1" applyBorder="1" applyAlignment="1">
      <alignment horizontal="center" vertical="center"/>
    </xf>
    <xf numFmtId="180" fontId="6" fillId="2" borderId="6" xfId="0" applyNumberFormat="1" applyFont="1" applyFill="1" applyBorder="1" applyAlignment="1">
      <alignment horizontal="center" vertical="center" shrinkToFit="1"/>
    </xf>
    <xf numFmtId="180" fontId="6" fillId="2" borderId="5" xfId="0" applyNumberFormat="1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86" fontId="6" fillId="0" borderId="1" xfId="0" applyNumberFormat="1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 wrapText="1"/>
    </xf>
  </cellXfs>
  <cellStyles count="3">
    <cellStyle name="표준" xfId="0" builtinId="0" customBuiltin="1"/>
    <cellStyle name="표준 2" xfId="2"/>
    <cellStyle name="표준 2 9" xfId="1"/>
  </cellStyles>
  <dxfs count="0"/>
  <tableStyles count="0" defaultTableStyle="TableStyleMedium2" defaultPivotStyle="PivotStyleLight16"/>
  <colors>
    <mruColors>
      <color rgb="FFFFCC99"/>
      <color rgb="FF0000FF"/>
      <color rgb="FF99CCFF"/>
      <color rgb="FFEBF1DE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436;&#51204;&#50644;&#51648;&#45768;&#50612;&#47553;\2024&#45380;\1.%20&#49444;&#44228;\14.%20&#45824;&#46041;&#47732;&#54665;&#51221;&#48373;&#51648;&#49468;&#53552;%20&#48143;%20&#50728;&#45572;&#47532;&#49468;&#53552;%20&#44148;&#47549;&#49324;&#50629;(&#44592;&#44228;+ZEB)_24.02.05.%20&#44221;&#49345;&#45224;&#46020;%20&#44608;&#54644;&#49884;&#52397;_&#49888;&#55141;&#49444;&#48708;&#49444;&#44228;_&#51312;&#48124;&#51228;\0.%20&#49892;&#54665;&#44552;&#50529;\24.07.12._&#51088;&#46041;&#51228;&#50612;_&#49892;&#54665;(&#49688;&#46020;&#47049;&#44228;%20&#53685;&#49888;&#52628;&#44032;)_rev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_갑지"/>
      <sheetName val="원가계산서"/>
      <sheetName val="내역서"/>
      <sheetName val="실행갑지(최종)"/>
      <sheetName val="실행내역(최종)"/>
      <sheetName val="단가대비표"/>
      <sheetName val="공량산출집계"/>
      <sheetName val="수량산출집계"/>
      <sheetName val="수량산출"/>
      <sheetName val="수량산출(2)"/>
      <sheetName val="수량산출(3)"/>
      <sheetName val="수량산출(1-1)_작업용"/>
      <sheetName val="수량산출(1-2)_작업용"/>
      <sheetName val="수량산출(1-3)_작업용"/>
      <sheetName val="DDC 선정"/>
      <sheetName val="DDC 선정 (2)"/>
      <sheetName val="DDC 선정 (3)"/>
      <sheetName val="건축제비율"/>
    </sheetNames>
    <sheetDataSet>
      <sheetData sheetId="0"/>
      <sheetData sheetId="1"/>
      <sheetData sheetId="2"/>
      <sheetData sheetId="3">
        <row r="7">
          <cell r="A7" t="str">
            <v>* 물 품 명  :  대동면행정복지센터 및 온누리센터 자동제어공사</v>
          </cell>
        </row>
      </sheetData>
      <sheetData sheetId="4"/>
      <sheetData sheetId="5"/>
      <sheetData sheetId="6"/>
      <sheetData sheetId="7"/>
      <sheetData sheetId="8">
        <row r="5">
          <cell r="A5" t="str">
            <v>나사없는 전선관</v>
          </cell>
          <cell r="B5" t="str">
            <v>E19</v>
          </cell>
        </row>
        <row r="6">
          <cell r="A6" t="str">
            <v>나사없는 전선관</v>
          </cell>
          <cell r="B6" t="str">
            <v>E25</v>
          </cell>
        </row>
        <row r="7">
          <cell r="A7" t="str">
            <v>나사없는 전선관</v>
          </cell>
          <cell r="B7" t="str">
            <v>E31</v>
          </cell>
        </row>
        <row r="8">
          <cell r="A8" t="str">
            <v>나사없는 전선관</v>
          </cell>
          <cell r="B8" t="str">
            <v>E39</v>
          </cell>
        </row>
        <row r="9">
          <cell r="A9" t="str">
            <v>CD관</v>
          </cell>
          <cell r="B9" t="str">
            <v>16C</v>
          </cell>
        </row>
        <row r="10">
          <cell r="A10" t="str">
            <v>지중전선관(ELP)</v>
          </cell>
          <cell r="B10" t="str">
            <v>ELP 30</v>
          </cell>
        </row>
        <row r="11">
          <cell r="A11" t="str">
            <v>지중전선관(ELP)</v>
          </cell>
          <cell r="B11" t="str">
            <v>ELP 50</v>
          </cell>
        </row>
        <row r="12">
          <cell r="A12" t="str">
            <v>전선</v>
          </cell>
          <cell r="B12" t="str">
            <v>HFIX 2.5sq</v>
          </cell>
        </row>
        <row r="13">
          <cell r="A13" t="str">
            <v>케이블</v>
          </cell>
          <cell r="B13" t="str">
            <v>TJV 1.0 x 2C</v>
          </cell>
        </row>
        <row r="14">
          <cell r="A14" t="str">
            <v>케이블</v>
          </cell>
          <cell r="B14" t="str">
            <v>TJV 1.0 x 3C</v>
          </cell>
        </row>
        <row r="15">
          <cell r="A15" t="str">
            <v>케이블</v>
          </cell>
          <cell r="B15" t="str">
            <v>F-CVVS 1.5 x 2C</v>
          </cell>
        </row>
        <row r="16">
          <cell r="A16" t="str">
            <v>케이블</v>
          </cell>
          <cell r="B16" t="str">
            <v>F-CVVS 1.5 x 3C</v>
          </cell>
        </row>
        <row r="17">
          <cell r="A17" t="str">
            <v>케이블</v>
          </cell>
          <cell r="B17" t="str">
            <v>UTP Cat.5E 4P</v>
          </cell>
        </row>
        <row r="18">
          <cell r="A18" t="str">
            <v>케이블</v>
          </cell>
          <cell r="B18" t="str">
            <v>AWG24 x 2P</v>
          </cell>
        </row>
        <row r="19">
          <cell r="A19" t="str">
            <v>케이블</v>
          </cell>
          <cell r="B19" t="str">
            <v>MVVS 0.9 x 2C</v>
          </cell>
        </row>
        <row r="20">
          <cell r="A20" t="str">
            <v>케이블</v>
          </cell>
          <cell r="B20" t="str">
            <v>F-CV 4.0 x 3C</v>
          </cell>
        </row>
        <row r="21">
          <cell r="A21" t="str">
            <v>케이블</v>
          </cell>
          <cell r="B21" t="str">
            <v>F-CV 6.0 x 3C</v>
          </cell>
        </row>
        <row r="22">
          <cell r="A22" t="str">
            <v>FLEX TUBE(방수형)</v>
          </cell>
          <cell r="B22" t="str">
            <v>16C</v>
          </cell>
        </row>
        <row r="23">
          <cell r="A23" t="str">
            <v>FLEX TUBE(방수형)</v>
          </cell>
          <cell r="B23" t="str">
            <v>22C</v>
          </cell>
        </row>
        <row r="24">
          <cell r="A24" t="str">
            <v>FLEX. CONNECTOR</v>
          </cell>
          <cell r="B24" t="str">
            <v>16C</v>
          </cell>
        </row>
        <row r="25">
          <cell r="A25" t="str">
            <v>FLEX. CONNECTOR</v>
          </cell>
          <cell r="B25" t="str">
            <v>22C</v>
          </cell>
        </row>
        <row r="26">
          <cell r="A26" t="str">
            <v>노말밴드</v>
          </cell>
          <cell r="B26" t="str">
            <v>28C</v>
          </cell>
        </row>
        <row r="27">
          <cell r="A27" t="str">
            <v>노말밴드</v>
          </cell>
          <cell r="B27" t="str">
            <v>36C</v>
          </cell>
        </row>
        <row r="28">
          <cell r="A28" t="str">
            <v>앙카볼트</v>
          </cell>
          <cell r="B28" t="str">
            <v>3/8"</v>
          </cell>
        </row>
        <row r="29">
          <cell r="A29" t="str">
            <v>행가</v>
          </cell>
          <cell r="B29" t="str">
            <v>3/8" x 1m</v>
          </cell>
        </row>
        <row r="30">
          <cell r="A30" t="str">
            <v>찬넬</v>
          </cell>
          <cell r="B30" t="str">
            <v>1.2m</v>
          </cell>
        </row>
        <row r="31">
          <cell r="A31" t="str">
            <v>JOINT BOX</v>
          </cell>
          <cell r="B31" t="str">
            <v>100x100x50</v>
          </cell>
        </row>
        <row r="32">
          <cell r="A32" t="str">
            <v>PULL BOX</v>
          </cell>
          <cell r="B32" t="str">
            <v>150x150x100</v>
          </cell>
        </row>
        <row r="33">
          <cell r="A33" t="str">
            <v>PULL BOX</v>
          </cell>
          <cell r="B33" t="str">
            <v>200x200x100</v>
          </cell>
        </row>
        <row r="34">
          <cell r="A34" t="str">
            <v>PULL BOX</v>
          </cell>
          <cell r="B34" t="str">
            <v>300x300x200</v>
          </cell>
        </row>
        <row r="35">
          <cell r="A35" t="str">
            <v>PULL BOX</v>
          </cell>
          <cell r="B35" t="str">
            <v>400x400x300</v>
          </cell>
        </row>
        <row r="36">
          <cell r="A36" t="str">
            <v>PULL BOX</v>
          </cell>
          <cell r="B36" t="str">
            <v>500x500x300</v>
          </cell>
        </row>
        <row r="37">
          <cell r="A37" t="str">
            <v>수위지시조절기</v>
          </cell>
          <cell r="B37" t="str">
            <v>FLOAT (센서*1)</v>
          </cell>
        </row>
        <row r="38">
          <cell r="A38" t="str">
            <v>수위지시조절기</v>
          </cell>
          <cell r="B38" t="str">
            <v>FLOAT (센서*2)</v>
          </cell>
        </row>
        <row r="39">
          <cell r="A39" t="str">
            <v>수위조절기</v>
          </cell>
          <cell r="B39" t="str">
            <v>QUICK 3P</v>
          </cell>
        </row>
        <row r="40">
          <cell r="A40" t="str">
            <v>수위조절기</v>
          </cell>
          <cell r="B40" t="str">
            <v>QUICK 4P</v>
          </cell>
        </row>
        <row r="41">
          <cell r="A41" t="str">
            <v>수위조절기</v>
          </cell>
          <cell r="B41" t="str">
            <v>QUICK 5P</v>
          </cell>
        </row>
        <row r="42">
          <cell r="A42" t="str">
            <v>백엽상</v>
          </cell>
          <cell r="B42" t="str">
            <v>300x300x300</v>
          </cell>
        </row>
        <row r="43">
          <cell r="A43" t="str">
            <v>현장제어반</v>
          </cell>
          <cell r="B43" t="str">
            <v>300x400X250</v>
          </cell>
        </row>
        <row r="44">
          <cell r="A44" t="str">
            <v>현장제어반</v>
          </cell>
          <cell r="B44" t="str">
            <v>500x600X250</v>
          </cell>
          <cell r="W44">
            <v>0</v>
          </cell>
        </row>
        <row r="87">
          <cell r="W87">
            <v>0</v>
          </cell>
        </row>
        <row r="130">
          <cell r="W130">
            <v>0</v>
          </cell>
        </row>
      </sheetData>
      <sheetData sheetId="9"/>
      <sheetData sheetId="10"/>
      <sheetData sheetId="11">
        <row r="2">
          <cell r="B2">
            <v>4</v>
          </cell>
        </row>
        <row r="5">
          <cell r="A5" t="str">
            <v>나사없는 전선관</v>
          </cell>
          <cell r="B5" t="str">
            <v>E19</v>
          </cell>
          <cell r="C5">
            <v>1</v>
          </cell>
          <cell r="E5">
            <v>1</v>
          </cell>
          <cell r="F5">
            <v>1</v>
          </cell>
          <cell r="G5">
            <v>1</v>
          </cell>
          <cell r="H5">
            <v>1</v>
          </cell>
          <cell r="I5">
            <v>1</v>
          </cell>
          <cell r="K5">
            <v>1</v>
          </cell>
          <cell r="L5">
            <v>1</v>
          </cell>
          <cell r="M5">
            <v>1</v>
          </cell>
          <cell r="R5">
            <v>2</v>
          </cell>
          <cell r="T5">
            <v>2</v>
          </cell>
          <cell r="U5">
            <v>2</v>
          </cell>
          <cell r="V5">
            <v>1</v>
          </cell>
        </row>
        <row r="6">
          <cell r="A6" t="str">
            <v>나사없는 전선관</v>
          </cell>
          <cell r="B6" t="str">
            <v>E25</v>
          </cell>
          <cell r="D6">
            <v>1</v>
          </cell>
          <cell r="E6">
            <v>1</v>
          </cell>
          <cell r="H6">
            <v>1</v>
          </cell>
          <cell r="I6">
            <v>1</v>
          </cell>
          <cell r="J6">
            <v>1</v>
          </cell>
          <cell r="N6">
            <v>1</v>
          </cell>
          <cell r="P6">
            <v>1</v>
          </cell>
          <cell r="S6">
            <v>1</v>
          </cell>
          <cell r="T6">
            <v>1</v>
          </cell>
        </row>
        <row r="7">
          <cell r="A7" t="str">
            <v>나사없는 전선관</v>
          </cell>
          <cell r="B7" t="str">
            <v>E31</v>
          </cell>
          <cell r="C7">
            <v>2</v>
          </cell>
          <cell r="D7">
            <v>1</v>
          </cell>
          <cell r="E7">
            <v>3</v>
          </cell>
          <cell r="F7">
            <v>1</v>
          </cell>
          <cell r="H7">
            <v>3</v>
          </cell>
          <cell r="I7">
            <v>2</v>
          </cell>
          <cell r="R7">
            <v>1</v>
          </cell>
          <cell r="T7">
            <v>1</v>
          </cell>
          <cell r="U7">
            <v>2</v>
          </cell>
        </row>
        <row r="8">
          <cell r="A8" t="str">
            <v>나사없는 전선관</v>
          </cell>
          <cell r="B8" t="str">
            <v>E39</v>
          </cell>
          <cell r="G8">
            <v>1</v>
          </cell>
          <cell r="H8">
            <v>1</v>
          </cell>
          <cell r="I8">
            <v>2</v>
          </cell>
        </row>
        <row r="9">
          <cell r="A9" t="str">
            <v>CD관</v>
          </cell>
          <cell r="B9" t="str">
            <v>16C</v>
          </cell>
        </row>
        <row r="10">
          <cell r="A10" t="str">
            <v>지중전선관(ELP)</v>
          </cell>
          <cell r="B10" t="str">
            <v>ELP 30</v>
          </cell>
        </row>
        <row r="11">
          <cell r="A11" t="str">
            <v>지중전선관(ELP)</v>
          </cell>
          <cell r="B11" t="str">
            <v>ELP 50</v>
          </cell>
        </row>
        <row r="12">
          <cell r="A12" t="str">
            <v>전선</v>
          </cell>
          <cell r="B12" t="str">
            <v>HFIX 2.5sq</v>
          </cell>
          <cell r="D12">
            <v>6</v>
          </cell>
          <cell r="E12">
            <v>6</v>
          </cell>
          <cell r="F12">
            <v>2</v>
          </cell>
          <cell r="G12">
            <v>2</v>
          </cell>
          <cell r="H12">
            <v>10</v>
          </cell>
          <cell r="I12">
            <v>10</v>
          </cell>
          <cell r="K12">
            <v>2</v>
          </cell>
          <cell r="M12">
            <v>2</v>
          </cell>
        </row>
        <row r="13">
          <cell r="A13" t="str">
            <v>케이블</v>
          </cell>
          <cell r="B13" t="str">
            <v>TJV 1.0 x 2C</v>
          </cell>
          <cell r="D13">
            <v>5</v>
          </cell>
          <cell r="E13">
            <v>5</v>
          </cell>
          <cell r="H13">
            <v>5</v>
          </cell>
          <cell r="I13">
            <v>9</v>
          </cell>
          <cell r="L13">
            <v>1</v>
          </cell>
          <cell r="N13">
            <v>3</v>
          </cell>
        </row>
        <row r="14">
          <cell r="A14" t="str">
            <v>케이블</v>
          </cell>
          <cell r="B14" t="str">
            <v>TJV 1.0 x 3C</v>
          </cell>
        </row>
        <row r="15">
          <cell r="A15" t="str">
            <v>케이블</v>
          </cell>
          <cell r="B15" t="str">
            <v>F-CVVS 1.5 x 2C</v>
          </cell>
          <cell r="C15">
            <v>2</v>
          </cell>
          <cell r="E15">
            <v>2</v>
          </cell>
          <cell r="F15">
            <v>2</v>
          </cell>
          <cell r="G15">
            <v>3</v>
          </cell>
          <cell r="H15">
            <v>5</v>
          </cell>
          <cell r="I15">
            <v>5</v>
          </cell>
          <cell r="J15">
            <v>1</v>
          </cell>
          <cell r="P15">
            <v>2</v>
          </cell>
          <cell r="S15">
            <v>1</v>
          </cell>
          <cell r="T15">
            <v>1</v>
          </cell>
          <cell r="U15">
            <v>2</v>
          </cell>
        </row>
        <row r="16">
          <cell r="A16" t="str">
            <v>케이블</v>
          </cell>
          <cell r="B16" t="str">
            <v>F-CVVS 1.5 x 3C</v>
          </cell>
        </row>
        <row r="17">
          <cell r="A17" t="str">
            <v>케이블</v>
          </cell>
          <cell r="B17" t="str">
            <v>UTP Cat.5E 4P</v>
          </cell>
          <cell r="C17">
            <v>1</v>
          </cell>
          <cell r="E17">
            <v>1</v>
          </cell>
          <cell r="H17">
            <v>1</v>
          </cell>
          <cell r="I17">
            <v>1</v>
          </cell>
          <cell r="R17">
            <v>1</v>
          </cell>
          <cell r="T17">
            <v>1</v>
          </cell>
          <cell r="U17">
            <v>1</v>
          </cell>
        </row>
        <row r="18">
          <cell r="A18" t="str">
            <v>케이블</v>
          </cell>
          <cell r="B18" t="str">
            <v>AWG24 x 2P</v>
          </cell>
          <cell r="R18">
            <v>1</v>
          </cell>
          <cell r="T18">
            <v>1</v>
          </cell>
          <cell r="U18">
            <v>1</v>
          </cell>
          <cell r="V18">
            <v>2</v>
          </cell>
        </row>
        <row r="19">
          <cell r="A19" t="str">
            <v>케이블</v>
          </cell>
          <cell r="B19" t="str">
            <v>MVVS 0.9 x 2C</v>
          </cell>
        </row>
        <row r="20">
          <cell r="A20" t="str">
            <v>케이블</v>
          </cell>
          <cell r="B20" t="str">
            <v>F-CV 4.0 x 3C</v>
          </cell>
          <cell r="C20">
            <v>1</v>
          </cell>
          <cell r="E20">
            <v>1</v>
          </cell>
          <cell r="H20">
            <v>1</v>
          </cell>
          <cell r="I20">
            <v>1</v>
          </cell>
          <cell r="R20">
            <v>1</v>
          </cell>
          <cell r="T20">
            <v>1</v>
          </cell>
          <cell r="U20">
            <v>1</v>
          </cell>
        </row>
        <row r="21">
          <cell r="A21" t="str">
            <v>케이블</v>
          </cell>
          <cell r="B21" t="str">
            <v>F-CV 6.0 x 3C</v>
          </cell>
        </row>
        <row r="22">
          <cell r="A22" t="str">
            <v>FLEX TUBE(방수형)</v>
          </cell>
          <cell r="B22" t="str">
            <v>16C</v>
          </cell>
          <cell r="C22">
            <v>3</v>
          </cell>
        </row>
        <row r="23">
          <cell r="A23" t="str">
            <v>FLEX TUBE(방수형)</v>
          </cell>
          <cell r="B23" t="str">
            <v>22C</v>
          </cell>
          <cell r="C23">
            <v>3</v>
          </cell>
          <cell r="P23">
            <v>2</v>
          </cell>
        </row>
        <row r="24">
          <cell r="A24" t="str">
            <v>FLEX. CONNECTOR</v>
          </cell>
          <cell r="B24" t="str">
            <v>16C</v>
          </cell>
          <cell r="C24">
            <v>6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</row>
        <row r="25">
          <cell r="A25" t="str">
            <v>FLEX. CONNECTOR</v>
          </cell>
          <cell r="B25" t="str">
            <v>22C</v>
          </cell>
          <cell r="C25">
            <v>6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4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</row>
        <row r="26">
          <cell r="A26" t="str">
            <v>노말밴드</v>
          </cell>
          <cell r="B26" t="str">
            <v>28C</v>
          </cell>
          <cell r="C26">
            <v>2</v>
          </cell>
        </row>
        <row r="27">
          <cell r="A27" t="str">
            <v>노말밴드</v>
          </cell>
          <cell r="B27" t="str">
            <v>36C</v>
          </cell>
          <cell r="C27">
            <v>2</v>
          </cell>
        </row>
        <row r="28">
          <cell r="A28" t="str">
            <v>앙카볼트</v>
          </cell>
          <cell r="B28" t="str">
            <v>3/8"</v>
          </cell>
        </row>
        <row r="29">
          <cell r="A29" t="str">
            <v>행가</v>
          </cell>
          <cell r="B29" t="str">
            <v>3/8" x 1m</v>
          </cell>
        </row>
        <row r="30">
          <cell r="A30" t="str">
            <v>찬넬</v>
          </cell>
          <cell r="B30" t="str">
            <v>1.2m</v>
          </cell>
        </row>
        <row r="31">
          <cell r="A31" t="str">
            <v>JOINT BOX</v>
          </cell>
          <cell r="B31" t="str">
            <v>100x100x50</v>
          </cell>
          <cell r="C31">
            <v>6</v>
          </cell>
          <cell r="P31">
            <v>4</v>
          </cell>
          <cell r="R31">
            <v>4</v>
          </cell>
        </row>
        <row r="32">
          <cell r="A32" t="str">
            <v>PULL BOX</v>
          </cell>
          <cell r="B32" t="str">
            <v>150x150x100</v>
          </cell>
          <cell r="C32">
            <v>3</v>
          </cell>
          <cell r="R32">
            <v>6</v>
          </cell>
        </row>
        <row r="33">
          <cell r="A33" t="str">
            <v>PULL BOX</v>
          </cell>
          <cell r="B33" t="str">
            <v>200x200x100</v>
          </cell>
          <cell r="C33">
            <v>2</v>
          </cell>
        </row>
        <row r="34">
          <cell r="A34" t="str">
            <v>PULL BOX</v>
          </cell>
          <cell r="B34" t="str">
            <v>300x300x200</v>
          </cell>
          <cell r="C34">
            <v>2</v>
          </cell>
        </row>
        <row r="35">
          <cell r="A35" t="str">
            <v>PULL BOX</v>
          </cell>
          <cell r="B35" t="str">
            <v>400x400x300</v>
          </cell>
        </row>
        <row r="36">
          <cell r="A36" t="str">
            <v>PULL BOX</v>
          </cell>
          <cell r="B36" t="str">
            <v>500x500x300</v>
          </cell>
        </row>
        <row r="37">
          <cell r="A37" t="str">
            <v>수위지시조절기</v>
          </cell>
          <cell r="B37" t="str">
            <v>FLOAT (센서*1)</v>
          </cell>
          <cell r="C37">
            <v>1</v>
          </cell>
          <cell r="P37">
            <v>2</v>
          </cell>
        </row>
        <row r="38">
          <cell r="A38" t="str">
            <v>수위지시조절기</v>
          </cell>
          <cell r="B38" t="str">
            <v>FLOAT (센서*2)</v>
          </cell>
          <cell r="C38">
            <v>1</v>
          </cell>
        </row>
        <row r="39">
          <cell r="A39" t="str">
            <v>수위조절기</v>
          </cell>
          <cell r="B39" t="str">
            <v>QUICK 3P</v>
          </cell>
        </row>
        <row r="40">
          <cell r="A40" t="str">
            <v>수위조절기</v>
          </cell>
          <cell r="B40" t="str">
            <v>QUICK 4P</v>
          </cell>
          <cell r="C40">
            <v>1</v>
          </cell>
        </row>
        <row r="41">
          <cell r="A41" t="str">
            <v>수위조절기</v>
          </cell>
          <cell r="B41" t="str">
            <v>QUICK 5P</v>
          </cell>
        </row>
        <row r="42">
          <cell r="A42" t="str">
            <v>백엽상</v>
          </cell>
          <cell r="B42" t="str">
            <v>300x300x300</v>
          </cell>
        </row>
        <row r="43">
          <cell r="A43" t="str">
            <v>현장제어반</v>
          </cell>
          <cell r="B43" t="str">
            <v>300x400X250</v>
          </cell>
        </row>
        <row r="48">
          <cell r="A48" t="str">
            <v>나사없는 전선관</v>
          </cell>
          <cell r="B48" t="str">
            <v>E19</v>
          </cell>
          <cell r="C48">
            <v>2</v>
          </cell>
          <cell r="E48">
            <v>2</v>
          </cell>
        </row>
        <row r="49">
          <cell r="A49" t="str">
            <v>나사없는 전선관</v>
          </cell>
          <cell r="B49" t="str">
            <v>E25</v>
          </cell>
          <cell r="C49">
            <v>1</v>
          </cell>
          <cell r="E49">
            <v>1</v>
          </cell>
        </row>
        <row r="50">
          <cell r="A50" t="str">
            <v>나사없는 전선관</v>
          </cell>
          <cell r="B50" t="str">
            <v>E31</v>
          </cell>
          <cell r="C50">
            <v>1</v>
          </cell>
          <cell r="E50">
            <v>1</v>
          </cell>
        </row>
        <row r="51">
          <cell r="A51" t="str">
            <v>나사없는 전선관</v>
          </cell>
          <cell r="B51" t="str">
            <v>E39</v>
          </cell>
        </row>
        <row r="52">
          <cell r="A52" t="str">
            <v>CD관</v>
          </cell>
          <cell r="B52" t="str">
            <v>16C</v>
          </cell>
        </row>
        <row r="53">
          <cell r="A53" t="str">
            <v>지중전선관(ELP)</v>
          </cell>
          <cell r="B53" t="str">
            <v>ELP 30</v>
          </cell>
        </row>
        <row r="54">
          <cell r="A54" t="str">
            <v>지중전선관(ELP)</v>
          </cell>
          <cell r="B54" t="str">
            <v>ELP 50</v>
          </cell>
        </row>
        <row r="55">
          <cell r="A55" t="str">
            <v>전선</v>
          </cell>
          <cell r="B55" t="str">
            <v>HFIX 2.5sq</v>
          </cell>
        </row>
        <row r="56">
          <cell r="A56" t="str">
            <v>케이블</v>
          </cell>
          <cell r="B56" t="str">
            <v>TJV 1.0 x 2C</v>
          </cell>
        </row>
        <row r="57">
          <cell r="A57" t="str">
            <v>케이블</v>
          </cell>
          <cell r="B57" t="str">
            <v>TJV 1.0 x 3C</v>
          </cell>
        </row>
        <row r="58">
          <cell r="A58" t="str">
            <v>케이블</v>
          </cell>
          <cell r="B58" t="str">
            <v>F-CVVS 1.5 x 2C</v>
          </cell>
          <cell r="C58">
            <v>1</v>
          </cell>
          <cell r="E58">
            <v>1</v>
          </cell>
        </row>
        <row r="59">
          <cell r="A59" t="str">
            <v>케이블</v>
          </cell>
          <cell r="B59" t="str">
            <v>F-CVVS 1.5 x 3C</v>
          </cell>
        </row>
        <row r="60">
          <cell r="A60" t="str">
            <v>케이블</v>
          </cell>
          <cell r="B60" t="str">
            <v>UTP Cat.5E 4P</v>
          </cell>
          <cell r="C60">
            <v>1</v>
          </cell>
          <cell r="E60">
            <v>1</v>
          </cell>
        </row>
        <row r="61">
          <cell r="A61" t="str">
            <v>케이블</v>
          </cell>
          <cell r="B61" t="str">
            <v>AWG24 x 2P</v>
          </cell>
          <cell r="C61">
            <v>1</v>
          </cell>
          <cell r="E61">
            <v>1</v>
          </cell>
        </row>
        <row r="62">
          <cell r="A62" t="str">
            <v>케이블</v>
          </cell>
          <cell r="B62" t="str">
            <v>MVVS 0.9 x 2C</v>
          </cell>
        </row>
        <row r="63">
          <cell r="A63" t="str">
            <v>케이블</v>
          </cell>
          <cell r="B63" t="str">
            <v>F-CV 4.0 x 3C</v>
          </cell>
          <cell r="C63">
            <v>1</v>
          </cell>
          <cell r="E63">
            <v>1</v>
          </cell>
        </row>
        <row r="64">
          <cell r="A64" t="str">
            <v>케이블</v>
          </cell>
          <cell r="B64" t="str">
            <v>F-CV 6.0 x 3C</v>
          </cell>
        </row>
        <row r="65">
          <cell r="A65" t="str">
            <v>FLEX TUBE(방수형)</v>
          </cell>
          <cell r="B65" t="str">
            <v>16C</v>
          </cell>
        </row>
        <row r="66">
          <cell r="A66" t="str">
            <v>FLEX TUBE(방수형)</v>
          </cell>
          <cell r="B66" t="str">
            <v>22C</v>
          </cell>
        </row>
        <row r="67">
          <cell r="A67" t="str">
            <v>FLEX. CONNECTOR</v>
          </cell>
          <cell r="B67" t="str">
            <v>16C</v>
          </cell>
          <cell r="U67">
            <v>0</v>
          </cell>
          <cell r="V67">
            <v>0</v>
          </cell>
        </row>
        <row r="68">
          <cell r="A68" t="str">
            <v>FLEX. CONNECTOR</v>
          </cell>
          <cell r="B68" t="str">
            <v>22C</v>
          </cell>
          <cell r="U68">
            <v>0</v>
          </cell>
          <cell r="V68">
            <v>0</v>
          </cell>
        </row>
        <row r="69">
          <cell r="A69" t="str">
            <v>노말밴드</v>
          </cell>
          <cell r="B69" t="str">
            <v>28C</v>
          </cell>
        </row>
        <row r="70">
          <cell r="A70" t="str">
            <v>노말밴드</v>
          </cell>
          <cell r="B70" t="str">
            <v>36C</v>
          </cell>
        </row>
        <row r="71">
          <cell r="A71" t="str">
            <v>앙카볼트</v>
          </cell>
          <cell r="B71" t="str">
            <v>3/8"</v>
          </cell>
        </row>
        <row r="72">
          <cell r="A72" t="str">
            <v>행가</v>
          </cell>
          <cell r="B72" t="str">
            <v>3/8" x 1m</v>
          </cell>
        </row>
        <row r="73">
          <cell r="A73" t="str">
            <v>찬넬</v>
          </cell>
          <cell r="B73" t="str">
            <v>1.2m</v>
          </cell>
        </row>
        <row r="74">
          <cell r="A74" t="str">
            <v>JOINT BOX</v>
          </cell>
          <cell r="B74" t="str">
            <v>100x100x50</v>
          </cell>
          <cell r="C74">
            <v>1</v>
          </cell>
          <cell r="E74">
            <v>1</v>
          </cell>
        </row>
        <row r="75">
          <cell r="A75" t="str">
            <v>PULL BOX</v>
          </cell>
          <cell r="B75" t="str">
            <v>150x150x100</v>
          </cell>
          <cell r="E75">
            <v>3</v>
          </cell>
        </row>
        <row r="76">
          <cell r="A76" t="str">
            <v>PULL BOX</v>
          </cell>
          <cell r="B76" t="str">
            <v>200x200x100</v>
          </cell>
        </row>
        <row r="77">
          <cell r="A77" t="str">
            <v>PULL BOX</v>
          </cell>
          <cell r="B77" t="str">
            <v>300x300x200</v>
          </cell>
        </row>
        <row r="78">
          <cell r="A78" t="str">
            <v>PULL BOX</v>
          </cell>
          <cell r="B78" t="str">
            <v>400x400x300</v>
          </cell>
        </row>
        <row r="79">
          <cell r="A79" t="str">
            <v>PULL BOX</v>
          </cell>
          <cell r="B79" t="str">
            <v>500x500x300</v>
          </cell>
        </row>
        <row r="80">
          <cell r="A80" t="str">
            <v>수위지시조절기</v>
          </cell>
          <cell r="B80" t="str">
            <v>FLOAT (센서*1)</v>
          </cell>
        </row>
        <row r="81">
          <cell r="A81" t="str">
            <v>수위지시조절기</v>
          </cell>
          <cell r="B81" t="str">
            <v>FLOAT (센서*2)</v>
          </cell>
        </row>
        <row r="82">
          <cell r="A82" t="str">
            <v>수위조절기</v>
          </cell>
          <cell r="B82" t="str">
            <v>QUICK 3P</v>
          </cell>
        </row>
        <row r="83">
          <cell r="A83" t="str">
            <v>수위조절기</v>
          </cell>
          <cell r="B83" t="str">
            <v>QUICK 4P</v>
          </cell>
        </row>
        <row r="84">
          <cell r="A84" t="str">
            <v>수위조절기</v>
          </cell>
          <cell r="B84" t="str">
            <v>QUICK 5P</v>
          </cell>
        </row>
        <row r="85">
          <cell r="A85" t="str">
            <v>백엽상</v>
          </cell>
          <cell r="B85" t="str">
            <v>300x300x300</v>
          </cell>
        </row>
        <row r="86">
          <cell r="A86" t="str">
            <v>현장제어반</v>
          </cell>
          <cell r="B86" t="str">
            <v>300x400X250</v>
          </cell>
        </row>
        <row r="91">
          <cell r="A91" t="str">
            <v>나사없는 전선관</v>
          </cell>
          <cell r="B91" t="str">
            <v>E19</v>
          </cell>
          <cell r="C91">
            <v>1</v>
          </cell>
          <cell r="D91">
            <v>1</v>
          </cell>
        </row>
        <row r="92">
          <cell r="A92" t="str">
            <v>나사없는 전선관</v>
          </cell>
          <cell r="B92" t="str">
            <v>E25</v>
          </cell>
        </row>
        <row r="93">
          <cell r="A93" t="str">
            <v>나사없는 전선관</v>
          </cell>
          <cell r="B93" t="str">
            <v>E31</v>
          </cell>
        </row>
        <row r="94">
          <cell r="A94" t="str">
            <v>나사없는 전선관</v>
          </cell>
          <cell r="B94" t="str">
            <v>E39</v>
          </cell>
        </row>
        <row r="95">
          <cell r="A95" t="str">
            <v>CD관</v>
          </cell>
          <cell r="B95" t="str">
            <v>16C</v>
          </cell>
        </row>
        <row r="96">
          <cell r="A96" t="str">
            <v>지중전선관(ELP)</v>
          </cell>
          <cell r="B96" t="str">
            <v>ELP 30</v>
          </cell>
        </row>
        <row r="97">
          <cell r="A97" t="str">
            <v>지중전선관(ELP)</v>
          </cell>
          <cell r="B97" t="str">
            <v>ELP 50</v>
          </cell>
        </row>
        <row r="98">
          <cell r="A98" t="str">
            <v>전선</v>
          </cell>
          <cell r="B98" t="str">
            <v>HFIX 2.5sq</v>
          </cell>
        </row>
        <row r="99">
          <cell r="A99" t="str">
            <v>케이블</v>
          </cell>
          <cell r="B99" t="str">
            <v>TJV 1.0 x 2C</v>
          </cell>
        </row>
        <row r="100">
          <cell r="A100" t="str">
            <v>케이블</v>
          </cell>
          <cell r="B100" t="str">
            <v>TJV 1.0 x 3C</v>
          </cell>
        </row>
        <row r="101">
          <cell r="A101" t="str">
            <v>케이블</v>
          </cell>
          <cell r="B101" t="str">
            <v>F-CVVS 1.5 x 2C</v>
          </cell>
        </row>
        <row r="102">
          <cell r="A102" t="str">
            <v>케이블</v>
          </cell>
          <cell r="B102" t="str">
            <v>F-CVVS 1.5 x 3C</v>
          </cell>
        </row>
        <row r="103">
          <cell r="A103" t="str">
            <v>케이블</v>
          </cell>
          <cell r="B103" t="str">
            <v>UTP Cat.5E 4P</v>
          </cell>
        </row>
        <row r="104">
          <cell r="A104" t="str">
            <v>케이블</v>
          </cell>
          <cell r="B104" t="str">
            <v>AWG24 x 2P</v>
          </cell>
          <cell r="C104">
            <v>1</v>
          </cell>
          <cell r="D104">
            <v>1</v>
          </cell>
        </row>
        <row r="105">
          <cell r="A105" t="str">
            <v>케이블</v>
          </cell>
          <cell r="B105" t="str">
            <v>MVVS 0.9 x 2C</v>
          </cell>
        </row>
        <row r="106">
          <cell r="A106" t="str">
            <v>케이블</v>
          </cell>
          <cell r="B106" t="str">
            <v>F-CV 4.0 x 3C</v>
          </cell>
        </row>
        <row r="107">
          <cell r="A107" t="str">
            <v>케이블</v>
          </cell>
          <cell r="B107" t="str">
            <v>F-CV 6.0 x 3C</v>
          </cell>
        </row>
        <row r="108">
          <cell r="A108" t="str">
            <v>FLEX TUBE(방수형)</v>
          </cell>
          <cell r="B108" t="str">
            <v>16C</v>
          </cell>
        </row>
        <row r="109">
          <cell r="A109" t="str">
            <v>FLEX TUBE(방수형)</v>
          </cell>
          <cell r="B109" t="str">
            <v>22C</v>
          </cell>
        </row>
        <row r="110">
          <cell r="A110" t="str">
            <v>FLEX. CONNECTOR</v>
          </cell>
          <cell r="B110" t="str">
            <v>16C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</row>
        <row r="111">
          <cell r="A111" t="str">
            <v>FLEX. CONNECTOR</v>
          </cell>
          <cell r="B111" t="str">
            <v>22C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</row>
        <row r="112">
          <cell r="A112" t="str">
            <v>노말밴드</v>
          </cell>
          <cell r="B112" t="str">
            <v>28C</v>
          </cell>
        </row>
        <row r="113">
          <cell r="A113" t="str">
            <v>노말밴드</v>
          </cell>
          <cell r="B113" t="str">
            <v>36C</v>
          </cell>
        </row>
        <row r="114">
          <cell r="A114" t="str">
            <v>앙카볼트</v>
          </cell>
          <cell r="B114" t="str">
            <v>3/8"</v>
          </cell>
        </row>
        <row r="115">
          <cell r="A115" t="str">
            <v>행가</v>
          </cell>
          <cell r="B115" t="str">
            <v>3/8" x 1m</v>
          </cell>
        </row>
        <row r="116">
          <cell r="A116" t="str">
            <v>찬넬</v>
          </cell>
          <cell r="B116" t="str">
            <v>1.2m</v>
          </cell>
        </row>
        <row r="117">
          <cell r="A117" t="str">
            <v>JOINT BOX</v>
          </cell>
          <cell r="B117" t="str">
            <v>100x100x50</v>
          </cell>
        </row>
        <row r="118">
          <cell r="A118" t="str">
            <v>PULL BOX</v>
          </cell>
          <cell r="B118" t="str">
            <v>150x150x100</v>
          </cell>
        </row>
        <row r="119">
          <cell r="A119" t="str">
            <v>PULL BOX</v>
          </cell>
          <cell r="B119" t="str">
            <v>200x200x100</v>
          </cell>
        </row>
        <row r="120">
          <cell r="A120" t="str">
            <v>PULL BOX</v>
          </cell>
          <cell r="B120" t="str">
            <v>300x300x200</v>
          </cell>
        </row>
        <row r="121">
          <cell r="A121" t="str">
            <v>PULL BOX</v>
          </cell>
          <cell r="B121" t="str">
            <v>400x400x300</v>
          </cell>
        </row>
        <row r="122">
          <cell r="A122" t="str">
            <v>PULL BOX</v>
          </cell>
          <cell r="B122" t="str">
            <v>500x500x300</v>
          </cell>
        </row>
        <row r="123">
          <cell r="A123" t="str">
            <v>수위지시조절기</v>
          </cell>
          <cell r="B123" t="str">
            <v>FLOAT (센서*1)</v>
          </cell>
        </row>
        <row r="124">
          <cell r="A124" t="str">
            <v>수위지시조절기</v>
          </cell>
          <cell r="B124" t="str">
            <v>FLOAT (센서*2)</v>
          </cell>
        </row>
        <row r="125">
          <cell r="A125" t="str">
            <v>수위조절기</v>
          </cell>
          <cell r="B125" t="str">
            <v>QUICK 3P</v>
          </cell>
        </row>
        <row r="126">
          <cell r="A126" t="str">
            <v>수위조절기</v>
          </cell>
          <cell r="B126" t="str">
            <v>QUICK 4P</v>
          </cell>
        </row>
        <row r="127">
          <cell r="A127" t="str">
            <v>수위조절기</v>
          </cell>
          <cell r="B127" t="str">
            <v>QUICK 5P</v>
          </cell>
        </row>
        <row r="128">
          <cell r="A128" t="str">
            <v>백엽상</v>
          </cell>
          <cell r="B128" t="str">
            <v>300x300x300</v>
          </cell>
        </row>
        <row r="129">
          <cell r="A129" t="str">
            <v>현장제어반</v>
          </cell>
          <cell r="B129" t="str">
            <v>300x400X250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abSelected="1" view="pageBreakPreview" zoomScaleNormal="100" zoomScaleSheetLayoutView="100" workbookViewId="0">
      <selection activeCell="C11" sqref="C11"/>
    </sheetView>
  </sheetViews>
  <sheetFormatPr defaultColWidth="8.88671875" defaultRowHeight="13.5"/>
  <cols>
    <col min="1" max="1" width="7.77734375" style="16" customWidth="1"/>
    <col min="2" max="2" width="10.77734375" style="16" customWidth="1"/>
    <col min="3" max="3" width="34.33203125" style="16" customWidth="1"/>
    <col min="4" max="4" width="18.77734375" style="17" customWidth="1"/>
    <col min="5" max="6" width="18.77734375" style="16" customWidth="1"/>
    <col min="7" max="7" width="15.77734375" style="16" customWidth="1"/>
    <col min="8" max="8" width="12.77734375" style="16" customWidth="1"/>
    <col min="9" max="9" width="8.88671875" style="16"/>
    <col min="10" max="10" width="10.44140625" style="16" bestFit="1" customWidth="1"/>
    <col min="11" max="16384" width="8.88671875" style="16"/>
  </cols>
  <sheetData>
    <row r="1" spans="1:9" s="28" customFormat="1" ht="20.100000000000001" customHeight="1">
      <c r="A1" s="119" t="s">
        <v>38</v>
      </c>
      <c r="B1" s="119"/>
      <c r="C1" s="119"/>
      <c r="D1" s="119"/>
      <c r="E1" s="119"/>
      <c r="F1" s="119"/>
      <c r="G1" s="119"/>
      <c r="H1" s="119"/>
    </row>
    <row r="2" spans="1:9" s="26" customFormat="1" ht="10.5" customHeight="1">
      <c r="D2" s="27"/>
    </row>
    <row r="3" spans="1:9" ht="18" customHeight="1">
      <c r="A3" s="29" t="s">
        <v>213</v>
      </c>
      <c r="B3" s="25"/>
      <c r="E3" s="109"/>
      <c r="F3" s="109"/>
    </row>
    <row r="4" spans="1:9" s="24" customFormat="1" ht="18" customHeight="1">
      <c r="A4" s="110"/>
      <c r="B4" s="111"/>
      <c r="C4" s="112"/>
      <c r="D4" s="116" t="s">
        <v>37</v>
      </c>
      <c r="E4" s="117"/>
      <c r="F4" s="118"/>
      <c r="G4" s="106" t="s">
        <v>36</v>
      </c>
      <c r="H4" s="106" t="s">
        <v>61</v>
      </c>
    </row>
    <row r="5" spans="1:9" ht="18" customHeight="1">
      <c r="A5" s="113"/>
      <c r="B5" s="114"/>
      <c r="C5" s="115"/>
      <c r="D5" s="35" t="s">
        <v>62</v>
      </c>
      <c r="E5" s="35" t="s">
        <v>63</v>
      </c>
      <c r="F5" s="35" t="s">
        <v>64</v>
      </c>
      <c r="G5" s="107"/>
      <c r="H5" s="107"/>
    </row>
    <row r="6" spans="1:9" ht="18" customHeight="1">
      <c r="A6" s="108" t="s">
        <v>65</v>
      </c>
      <c r="B6" s="105" t="s">
        <v>66</v>
      </c>
      <c r="C6" s="34" t="s">
        <v>35</v>
      </c>
      <c r="D6" s="19">
        <f>SUM(내역서!F5:F19)</f>
        <v>51200000</v>
      </c>
      <c r="E6" s="19">
        <f>SUM(내역서!F20:F49)</f>
        <v>6282699</v>
      </c>
      <c r="F6" s="19">
        <f>D6+E6</f>
        <v>57482699</v>
      </c>
      <c r="G6" s="18"/>
      <c r="H6" s="18"/>
    </row>
    <row r="7" spans="1:9" ht="18" customHeight="1">
      <c r="A7" s="108"/>
      <c r="B7" s="105"/>
      <c r="C7" s="34" t="s">
        <v>67</v>
      </c>
      <c r="D7" s="19">
        <v>0</v>
      </c>
      <c r="E7" s="19">
        <v>0</v>
      </c>
      <c r="F7" s="19">
        <v>0</v>
      </c>
      <c r="G7" s="18"/>
      <c r="H7" s="18"/>
    </row>
    <row r="8" spans="1:9" ht="18" customHeight="1">
      <c r="A8" s="108"/>
      <c r="B8" s="105"/>
      <c r="C8" s="34"/>
      <c r="D8" s="19"/>
      <c r="E8" s="19"/>
      <c r="F8" s="19"/>
      <c r="G8" s="18"/>
      <c r="H8" s="18"/>
    </row>
    <row r="9" spans="1:9" ht="18" customHeight="1">
      <c r="A9" s="108"/>
      <c r="B9" s="105"/>
      <c r="C9" s="34" t="s">
        <v>78</v>
      </c>
      <c r="D9" s="19">
        <f>SUM(D6:D8)</f>
        <v>51200000</v>
      </c>
      <c r="E9" s="19">
        <f>SUM(E6:E8)</f>
        <v>6282699</v>
      </c>
      <c r="F9" s="19">
        <f>SUM(F6:F8)</f>
        <v>57482699</v>
      </c>
      <c r="G9" s="18"/>
      <c r="H9" s="18"/>
    </row>
    <row r="10" spans="1:9" ht="18" customHeight="1">
      <c r="A10" s="108"/>
      <c r="B10" s="105" t="s">
        <v>68</v>
      </c>
      <c r="C10" s="34" t="s">
        <v>34</v>
      </c>
      <c r="D10" s="19">
        <f>SUM(내역서!H6:H25)</f>
        <v>0</v>
      </c>
      <c r="E10" s="19">
        <f>SUM(내역서!H50:H54)</f>
        <v>24731291</v>
      </c>
      <c r="F10" s="19">
        <f>D10+E10</f>
        <v>24731291</v>
      </c>
      <c r="G10" s="18"/>
      <c r="H10" s="18"/>
    </row>
    <row r="11" spans="1:9" ht="18" customHeight="1">
      <c r="A11" s="108"/>
      <c r="B11" s="105"/>
      <c r="C11" s="34" t="s">
        <v>33</v>
      </c>
      <c r="D11" s="20">
        <v>0</v>
      </c>
      <c r="E11" s="20">
        <v>0</v>
      </c>
      <c r="F11" s="20">
        <v>0</v>
      </c>
      <c r="G11" s="18"/>
      <c r="H11" s="18"/>
    </row>
    <row r="12" spans="1:9" ht="18" customHeight="1">
      <c r="A12" s="108"/>
      <c r="B12" s="105"/>
      <c r="C12" s="34"/>
      <c r="D12" s="20"/>
      <c r="E12" s="20"/>
      <c r="F12" s="20"/>
      <c r="G12" s="18"/>
      <c r="H12" s="18"/>
    </row>
    <row r="13" spans="1:9" ht="18" customHeight="1">
      <c r="A13" s="108"/>
      <c r="B13" s="105"/>
      <c r="C13" s="34" t="s">
        <v>78</v>
      </c>
      <c r="D13" s="19">
        <f>SUM(D10:D12)</f>
        <v>0</v>
      </c>
      <c r="E13" s="19">
        <f>SUM(E10:E12)</f>
        <v>24731291</v>
      </c>
      <c r="F13" s="19">
        <f>SUM(F10:F12)</f>
        <v>24731291</v>
      </c>
      <c r="G13" s="18"/>
      <c r="H13" s="18"/>
    </row>
    <row r="14" spans="1:9" ht="18" customHeight="1">
      <c r="A14" s="108"/>
      <c r="B14" s="105" t="s">
        <v>69</v>
      </c>
      <c r="C14" s="34" t="s">
        <v>32</v>
      </c>
      <c r="D14" s="19">
        <f>SUM(내역서!J6:J25)</f>
        <v>0</v>
      </c>
      <c r="E14" s="19">
        <f>SUM(내역서!J27:J55)</f>
        <v>543725</v>
      </c>
      <c r="F14" s="19">
        <f t="shared" ref="F14:F15" si="0">D14+E14</f>
        <v>543725</v>
      </c>
      <c r="G14" s="18"/>
      <c r="H14" s="18"/>
    </row>
    <row r="15" spans="1:9" ht="18" customHeight="1">
      <c r="A15" s="108"/>
      <c r="B15" s="105"/>
      <c r="C15" s="34" t="s">
        <v>31</v>
      </c>
      <c r="D15" s="20">
        <v>0</v>
      </c>
      <c r="E15" s="20">
        <v>0</v>
      </c>
      <c r="F15" s="19">
        <f t="shared" si="0"/>
        <v>0</v>
      </c>
      <c r="G15" s="18"/>
      <c r="H15" s="18"/>
    </row>
    <row r="16" spans="1:9" ht="18" customHeight="1">
      <c r="A16" s="108"/>
      <c r="B16" s="105"/>
      <c r="C16" s="31" t="s">
        <v>70</v>
      </c>
      <c r="D16" s="32">
        <v>0</v>
      </c>
      <c r="E16" s="32">
        <f>INT(SUM($E$13)*I16)</f>
        <v>889089</v>
      </c>
      <c r="F16" s="19">
        <f t="shared" ref="F16:F24" si="1">D16+E16</f>
        <v>889089</v>
      </c>
      <c r="G16" s="36" t="s">
        <v>208</v>
      </c>
      <c r="H16" s="23"/>
      <c r="I16" s="38">
        <v>3.5950000000000003E-2</v>
      </c>
    </row>
    <row r="17" spans="1:15" ht="18" customHeight="1">
      <c r="A17" s="108"/>
      <c r="B17" s="105"/>
      <c r="C17" s="31" t="s">
        <v>30</v>
      </c>
      <c r="D17" s="32">
        <v>0</v>
      </c>
      <c r="E17" s="32">
        <f>INT(SUM($E$13)*I17)</f>
        <v>249786</v>
      </c>
      <c r="F17" s="19">
        <f t="shared" si="1"/>
        <v>249786</v>
      </c>
      <c r="G17" s="36" t="s">
        <v>71</v>
      </c>
      <c r="H17" s="23"/>
      <c r="I17" s="38">
        <v>1.01E-2</v>
      </c>
    </row>
    <row r="18" spans="1:15" ht="18" customHeight="1">
      <c r="A18" s="108"/>
      <c r="B18" s="105"/>
      <c r="C18" s="31" t="s">
        <v>29</v>
      </c>
      <c r="D18" s="32">
        <v>0</v>
      </c>
      <c r="E18" s="32">
        <f>INT(SUM($E$10)*I18)</f>
        <v>889089</v>
      </c>
      <c r="F18" s="19">
        <f t="shared" si="1"/>
        <v>889089</v>
      </c>
      <c r="G18" s="36" t="s">
        <v>209</v>
      </c>
      <c r="H18" s="23"/>
      <c r="I18" s="38">
        <v>3.5950000000000003E-2</v>
      </c>
    </row>
    <row r="19" spans="1:15" ht="18" customHeight="1">
      <c r="A19" s="108"/>
      <c r="B19" s="105"/>
      <c r="C19" s="31" t="s">
        <v>72</v>
      </c>
      <c r="D19" s="32">
        <v>0</v>
      </c>
      <c r="E19" s="32">
        <f>INT(E18*I19)</f>
        <v>116826</v>
      </c>
      <c r="F19" s="19">
        <f t="shared" si="1"/>
        <v>116826</v>
      </c>
      <c r="G19" s="36" t="s">
        <v>210</v>
      </c>
      <c r="H19" s="23"/>
      <c r="I19" s="38">
        <v>0.13139999999999999</v>
      </c>
    </row>
    <row r="20" spans="1:15" ht="18" customHeight="1">
      <c r="A20" s="108"/>
      <c r="B20" s="105"/>
      <c r="C20" s="31" t="s">
        <v>28</v>
      </c>
      <c r="D20" s="32">
        <v>0</v>
      </c>
      <c r="E20" s="32">
        <f>INT(SUM($E$10)*I20)</f>
        <v>1174736</v>
      </c>
      <c r="F20" s="19">
        <f t="shared" si="1"/>
        <v>1174736</v>
      </c>
      <c r="G20" s="36" t="s">
        <v>211</v>
      </c>
      <c r="H20" s="23"/>
      <c r="I20" s="38">
        <v>4.7500000000000001E-2</v>
      </c>
    </row>
    <row r="21" spans="1:15" ht="18" customHeight="1">
      <c r="A21" s="108"/>
      <c r="B21" s="105"/>
      <c r="C21" s="34" t="s">
        <v>73</v>
      </c>
      <c r="D21" s="20">
        <v>0</v>
      </c>
      <c r="E21" s="32">
        <f>INT((E9+E10)*I21)</f>
        <v>964535</v>
      </c>
      <c r="F21" s="19">
        <f t="shared" si="1"/>
        <v>964535</v>
      </c>
      <c r="G21" s="37" t="s">
        <v>212</v>
      </c>
      <c r="H21" s="18"/>
      <c r="I21" s="38">
        <v>3.1099999999999999E-2</v>
      </c>
    </row>
    <row r="22" spans="1:15" ht="18" customHeight="1">
      <c r="A22" s="108"/>
      <c r="B22" s="105"/>
      <c r="C22" s="34" t="s">
        <v>27</v>
      </c>
      <c r="D22" s="20">
        <v>0</v>
      </c>
      <c r="E22" s="20">
        <v>0</v>
      </c>
      <c r="F22" s="19">
        <f t="shared" si="1"/>
        <v>0</v>
      </c>
      <c r="G22" s="18"/>
      <c r="H22" s="18"/>
      <c r="O22" s="24"/>
    </row>
    <row r="23" spans="1:15" ht="18" customHeight="1">
      <c r="A23" s="108"/>
      <c r="B23" s="105"/>
      <c r="C23" s="34" t="s">
        <v>74</v>
      </c>
      <c r="D23" s="20">
        <v>0</v>
      </c>
      <c r="E23" s="20">
        <v>0</v>
      </c>
      <c r="F23" s="19">
        <f t="shared" si="1"/>
        <v>0</v>
      </c>
      <c r="G23" s="18"/>
      <c r="H23" s="18"/>
    </row>
    <row r="24" spans="1:15" ht="18" customHeight="1">
      <c r="A24" s="108"/>
      <c r="B24" s="105"/>
      <c r="C24" s="34" t="s">
        <v>75</v>
      </c>
      <c r="D24" s="20">
        <v>0</v>
      </c>
      <c r="E24" s="20">
        <v>0</v>
      </c>
      <c r="F24" s="19">
        <f t="shared" si="1"/>
        <v>0</v>
      </c>
      <c r="G24" s="18"/>
      <c r="H24" s="18"/>
    </row>
    <row r="25" spans="1:15" ht="18" customHeight="1">
      <c r="A25" s="108"/>
      <c r="B25" s="105"/>
      <c r="C25" s="34" t="s">
        <v>78</v>
      </c>
      <c r="D25" s="19">
        <f>SUM(D14:D24)</f>
        <v>0</v>
      </c>
      <c r="E25" s="19">
        <f>SUM(E14:E24)</f>
        <v>4827786</v>
      </c>
      <c r="F25" s="19">
        <f>SUM(F14:F24)</f>
        <v>4827786</v>
      </c>
      <c r="G25" s="22"/>
      <c r="H25" s="21"/>
    </row>
    <row r="26" spans="1:15" ht="18" customHeight="1">
      <c r="A26" s="105" t="s">
        <v>79</v>
      </c>
      <c r="B26" s="105"/>
      <c r="C26" s="105"/>
      <c r="D26" s="19">
        <f>SUM(D25,D13,D9)</f>
        <v>51200000</v>
      </c>
      <c r="E26" s="19">
        <f>SUM(E25,E13,E9)</f>
        <v>35841776</v>
      </c>
      <c r="F26" s="19">
        <f>SUM(F25,F13,F9)</f>
        <v>87041776</v>
      </c>
      <c r="G26" s="18"/>
      <c r="H26" s="18"/>
    </row>
    <row r="27" spans="1:15" ht="18" customHeight="1">
      <c r="A27" s="105" t="s">
        <v>76</v>
      </c>
      <c r="B27" s="105"/>
      <c r="C27" s="105"/>
      <c r="D27" s="19">
        <f>D26</f>
        <v>51200000</v>
      </c>
      <c r="E27" s="19">
        <f>E26</f>
        <v>35841776</v>
      </c>
      <c r="F27" s="19">
        <f>F26</f>
        <v>87041776</v>
      </c>
      <c r="G27" s="18"/>
      <c r="H27" s="18"/>
    </row>
    <row r="28" spans="1:15" ht="18" customHeight="1">
      <c r="A28" s="105" t="s">
        <v>77</v>
      </c>
      <c r="B28" s="105"/>
      <c r="C28" s="105"/>
      <c r="D28" s="19">
        <f>TRUNC(D27*0.1)</f>
        <v>5120000</v>
      </c>
      <c r="E28" s="19">
        <f>TRUNC(E27*0.1)</f>
        <v>3584177</v>
      </c>
      <c r="F28" s="19">
        <f>TRUNC(F27*0.1)</f>
        <v>8704177</v>
      </c>
      <c r="G28" s="18"/>
      <c r="H28" s="18"/>
      <c r="J28" s="25"/>
    </row>
    <row r="29" spans="1:15" ht="18" customHeight="1">
      <c r="A29" s="40"/>
      <c r="B29" s="41"/>
      <c r="C29" s="42"/>
      <c r="D29" s="19"/>
      <c r="E29" s="19"/>
      <c r="F29" s="19"/>
      <c r="G29" s="18"/>
      <c r="H29" s="18"/>
      <c r="J29" s="25"/>
    </row>
    <row r="30" spans="1:15" ht="18" customHeight="1">
      <c r="A30" s="40"/>
      <c r="B30" s="41"/>
      <c r="C30" s="42"/>
      <c r="D30" s="19"/>
      <c r="E30" s="19"/>
      <c r="F30" s="19"/>
      <c r="G30" s="18"/>
      <c r="H30" s="18"/>
      <c r="J30" s="25"/>
    </row>
    <row r="31" spans="1:15" ht="18" customHeight="1">
      <c r="A31" s="40"/>
      <c r="B31" s="41"/>
      <c r="C31" s="42"/>
      <c r="D31" s="19"/>
      <c r="E31" s="19"/>
      <c r="F31" s="19"/>
      <c r="G31" s="18"/>
      <c r="H31" s="18"/>
      <c r="J31" s="25"/>
    </row>
    <row r="32" spans="1:15" ht="18" customHeight="1">
      <c r="A32" s="105"/>
      <c r="B32" s="105"/>
      <c r="C32" s="105"/>
      <c r="D32" s="19"/>
      <c r="E32" s="19"/>
      <c r="F32" s="19"/>
      <c r="G32" s="18"/>
      <c r="H32" s="18"/>
    </row>
    <row r="33" spans="1:8" ht="18" customHeight="1">
      <c r="A33" s="105" t="s">
        <v>80</v>
      </c>
      <c r="B33" s="105"/>
      <c r="C33" s="105"/>
      <c r="D33" s="19">
        <f>SUM(D27:D32)</f>
        <v>56320000</v>
      </c>
      <c r="E33" s="19">
        <f>SUM(E27:E32)</f>
        <v>39425953</v>
      </c>
      <c r="F33" s="19">
        <f>ROUNDDOWN(SUM(F27:F32),-3)</f>
        <v>95745000</v>
      </c>
      <c r="G33" s="104" t="s">
        <v>214</v>
      </c>
      <c r="H33" s="18"/>
    </row>
    <row r="37" spans="1:8">
      <c r="F37" s="25" t="e">
        <f>#REF!</f>
        <v>#REF!</v>
      </c>
    </row>
  </sheetData>
  <mergeCells count="15">
    <mergeCell ref="E3:F3"/>
    <mergeCell ref="A4:C5"/>
    <mergeCell ref="D4:F4"/>
    <mergeCell ref="H4:H5"/>
    <mergeCell ref="A1:H1"/>
    <mergeCell ref="A27:C27"/>
    <mergeCell ref="A28:C28"/>
    <mergeCell ref="A33:C33"/>
    <mergeCell ref="G4:G5"/>
    <mergeCell ref="A26:C26"/>
    <mergeCell ref="A6:A25"/>
    <mergeCell ref="B6:B9"/>
    <mergeCell ref="B10:B13"/>
    <mergeCell ref="B14:B25"/>
    <mergeCell ref="A32:C32"/>
  </mergeCells>
  <phoneticPr fontId="2" type="noConversion"/>
  <printOptions horizontalCentered="1"/>
  <pageMargins left="0.27559055118110237" right="0.15748031496062992" top="0.59055118110236227" bottom="0.23622047244094491" header="0.51181102362204722" footer="0.35433070866141736"/>
  <pageSetup paperSize="9" scale="8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"/>
  <sheetViews>
    <sheetView view="pageBreakPreview" zoomScale="85" zoomScaleNormal="85" zoomScaleSheetLayoutView="85" workbookViewId="0">
      <pane ySplit="3" topLeftCell="A4" activePane="bottomLeft" state="frozen"/>
      <selection activeCell="G17" sqref="G17"/>
      <selection pane="bottomLeft" activeCell="H11" sqref="H11"/>
    </sheetView>
  </sheetViews>
  <sheetFormatPr defaultColWidth="8.88671875" defaultRowHeight="13.5"/>
  <cols>
    <col min="1" max="1" width="22.77734375" customWidth="1"/>
    <col min="2" max="2" width="20.77734375" customWidth="1"/>
    <col min="3" max="3" width="4.77734375" style="11" customWidth="1"/>
    <col min="4" max="4" width="6.77734375" style="12" customWidth="1"/>
    <col min="5" max="8" width="11.77734375" customWidth="1"/>
    <col min="9" max="10" width="10.77734375" customWidth="1"/>
    <col min="11" max="12" width="11.77734375" customWidth="1"/>
    <col min="13" max="13" width="8.88671875" style="11" customWidth="1"/>
    <col min="14" max="14" width="13.77734375" bestFit="1" customWidth="1"/>
  </cols>
  <sheetData>
    <row r="1" spans="1:14" ht="24.95" customHeight="1">
      <c r="A1" s="120" t="s">
        <v>105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46"/>
    </row>
    <row r="2" spans="1:14" ht="24.95" customHeight="1">
      <c r="A2" s="121" t="s">
        <v>18</v>
      </c>
      <c r="B2" s="121" t="s">
        <v>19</v>
      </c>
      <c r="C2" s="121" t="s">
        <v>14</v>
      </c>
      <c r="D2" s="122" t="s">
        <v>15</v>
      </c>
      <c r="E2" s="121" t="s">
        <v>16</v>
      </c>
      <c r="F2" s="121"/>
      <c r="G2" s="121" t="s">
        <v>17</v>
      </c>
      <c r="H2" s="121"/>
      <c r="I2" s="121" t="s">
        <v>20</v>
      </c>
      <c r="J2" s="121"/>
      <c r="K2" s="121" t="s">
        <v>21</v>
      </c>
      <c r="L2" s="121"/>
      <c r="M2" s="121" t="s">
        <v>22</v>
      </c>
      <c r="N2" s="47"/>
    </row>
    <row r="3" spans="1:14" ht="24.95" customHeight="1">
      <c r="A3" s="121"/>
      <c r="B3" s="121"/>
      <c r="C3" s="121"/>
      <c r="D3" s="122"/>
      <c r="E3" s="15" t="s">
        <v>23</v>
      </c>
      <c r="F3" s="15" t="s">
        <v>24</v>
      </c>
      <c r="G3" s="15" t="s">
        <v>23</v>
      </c>
      <c r="H3" s="15" t="s">
        <v>24</v>
      </c>
      <c r="I3" s="15" t="s">
        <v>23</v>
      </c>
      <c r="J3" s="15" t="s">
        <v>24</v>
      </c>
      <c r="K3" s="15" t="s">
        <v>23</v>
      </c>
      <c r="L3" s="15" t="s">
        <v>24</v>
      </c>
      <c r="M3" s="121"/>
      <c r="N3" s="46"/>
    </row>
    <row r="4" spans="1:14" ht="24.95" customHeight="1">
      <c r="A4" s="1" t="s">
        <v>54</v>
      </c>
      <c r="B4" s="2"/>
      <c r="C4" s="3"/>
      <c r="D4" s="2"/>
      <c r="E4" s="2"/>
      <c r="F4" s="2"/>
      <c r="G4" s="2"/>
      <c r="H4" s="2"/>
      <c r="I4" s="2"/>
      <c r="J4" s="2"/>
      <c r="K4" s="2"/>
      <c r="L4" s="2"/>
      <c r="M4" s="3"/>
      <c r="N4" s="48"/>
    </row>
    <row r="5" spans="1:14" ht="24.95" customHeight="1">
      <c r="A5" s="4" t="s">
        <v>82</v>
      </c>
      <c r="B5" s="4" t="s">
        <v>25</v>
      </c>
      <c r="C5" s="5" t="s">
        <v>40</v>
      </c>
      <c r="D5" s="2">
        <v>1</v>
      </c>
      <c r="E5" s="6">
        <v>3000000</v>
      </c>
      <c r="F5" s="6">
        <f t="shared" ref="F5:F6" si="0">D5*E5</f>
        <v>3000000</v>
      </c>
      <c r="G5" s="6"/>
      <c r="H5" s="6"/>
      <c r="I5" s="6"/>
      <c r="J5" s="6"/>
      <c r="K5" s="6">
        <f t="shared" ref="K5:K6" si="1">E5+G5+I5</f>
        <v>3000000</v>
      </c>
      <c r="L5" s="6">
        <f t="shared" ref="L5:L6" si="2">F5+H5+J5</f>
        <v>3000000</v>
      </c>
      <c r="M5" s="43"/>
    </row>
    <row r="6" spans="1:14" ht="24.95" customHeight="1">
      <c r="A6" s="30" t="s">
        <v>83</v>
      </c>
      <c r="B6" s="4" t="s">
        <v>25</v>
      </c>
      <c r="C6" s="5" t="s">
        <v>40</v>
      </c>
      <c r="D6" s="2">
        <v>1</v>
      </c>
      <c r="E6" s="6">
        <v>3900000</v>
      </c>
      <c r="F6" s="6">
        <f t="shared" si="0"/>
        <v>3900000</v>
      </c>
      <c r="G6" s="6"/>
      <c r="H6" s="6"/>
      <c r="I6" s="6"/>
      <c r="J6" s="6"/>
      <c r="K6" s="6">
        <f t="shared" si="1"/>
        <v>3900000</v>
      </c>
      <c r="L6" s="6">
        <f t="shared" si="2"/>
        <v>3900000</v>
      </c>
      <c r="M6" s="44"/>
    </row>
    <row r="7" spans="1:14" ht="24.95" customHeight="1">
      <c r="A7" s="30" t="s">
        <v>47</v>
      </c>
      <c r="B7" s="4" t="s">
        <v>25</v>
      </c>
      <c r="C7" s="5" t="s">
        <v>40</v>
      </c>
      <c r="D7" s="2">
        <v>1</v>
      </c>
      <c r="E7" s="6">
        <v>2900000</v>
      </c>
      <c r="F7" s="6">
        <f t="shared" ref="F7" si="3">D7*E7</f>
        <v>2900000</v>
      </c>
      <c r="G7" s="6"/>
      <c r="H7" s="6"/>
      <c r="I7" s="6"/>
      <c r="J7" s="6"/>
      <c r="K7" s="6">
        <f t="shared" ref="K7" si="4">E7+G7+I7</f>
        <v>2900000</v>
      </c>
      <c r="L7" s="6">
        <f t="shared" ref="L7" si="5">F7+H7+J7</f>
        <v>2900000</v>
      </c>
      <c r="M7" s="43"/>
    </row>
    <row r="8" spans="1:14" ht="24.95" customHeight="1">
      <c r="A8" s="30" t="s">
        <v>51</v>
      </c>
      <c r="B8" s="30" t="s">
        <v>25</v>
      </c>
      <c r="C8" s="5" t="s">
        <v>40</v>
      </c>
      <c r="D8" s="2">
        <v>1</v>
      </c>
      <c r="E8" s="6">
        <v>3500000</v>
      </c>
      <c r="F8" s="6">
        <f t="shared" ref="F8:F49" si="6">D8*E8</f>
        <v>3500000</v>
      </c>
      <c r="G8" s="6"/>
      <c r="H8" s="6"/>
      <c r="I8" s="6"/>
      <c r="J8" s="6"/>
      <c r="K8" s="6">
        <f t="shared" ref="K8:K55" si="7">E8+G8+I8</f>
        <v>3500000</v>
      </c>
      <c r="L8" s="6">
        <f t="shared" ref="L8:L55" si="8">F8+H8+J8</f>
        <v>3500000</v>
      </c>
      <c r="M8" s="45"/>
    </row>
    <row r="9" spans="1:14" ht="24.95" customHeight="1">
      <c r="A9" s="30" t="s">
        <v>50</v>
      </c>
      <c r="B9" s="30" t="s">
        <v>25</v>
      </c>
      <c r="C9" s="5" t="s">
        <v>40</v>
      </c>
      <c r="D9" s="2">
        <v>1</v>
      </c>
      <c r="E9" s="6">
        <v>2500000</v>
      </c>
      <c r="F9" s="6">
        <f t="shared" si="6"/>
        <v>2500000</v>
      </c>
      <c r="G9" s="6"/>
      <c r="H9" s="6"/>
      <c r="I9" s="6"/>
      <c r="J9" s="6"/>
      <c r="K9" s="6">
        <f t="shared" si="7"/>
        <v>2500000</v>
      </c>
      <c r="L9" s="6">
        <f t="shared" si="8"/>
        <v>2500000</v>
      </c>
      <c r="M9" s="33"/>
    </row>
    <row r="10" spans="1:14" ht="24.95" customHeight="1">
      <c r="A10" s="30" t="s">
        <v>49</v>
      </c>
      <c r="B10" s="30" t="s">
        <v>25</v>
      </c>
      <c r="C10" s="5" t="s">
        <v>40</v>
      </c>
      <c r="D10" s="2">
        <v>1</v>
      </c>
      <c r="E10" s="6">
        <v>4200000</v>
      </c>
      <c r="F10" s="6">
        <f t="shared" si="6"/>
        <v>4200000</v>
      </c>
      <c r="G10" s="6"/>
      <c r="H10" s="6"/>
      <c r="I10" s="6"/>
      <c r="J10" s="6"/>
      <c r="K10" s="6">
        <f t="shared" si="7"/>
        <v>4200000</v>
      </c>
      <c r="L10" s="6">
        <f t="shared" si="8"/>
        <v>4200000</v>
      </c>
      <c r="M10" s="33"/>
    </row>
    <row r="11" spans="1:14" ht="24.95" customHeight="1">
      <c r="A11" s="30" t="s">
        <v>48</v>
      </c>
      <c r="B11" s="30" t="s">
        <v>25</v>
      </c>
      <c r="C11" s="5" t="s">
        <v>40</v>
      </c>
      <c r="D11" s="2">
        <v>1</v>
      </c>
      <c r="E11" s="6">
        <v>3900000</v>
      </c>
      <c r="F11" s="6">
        <f t="shared" si="6"/>
        <v>3900000</v>
      </c>
      <c r="G11" s="6"/>
      <c r="H11" s="6"/>
      <c r="I11" s="6"/>
      <c r="J11" s="6"/>
      <c r="K11" s="6">
        <f t="shared" si="7"/>
        <v>3900000</v>
      </c>
      <c r="L11" s="6">
        <f t="shared" si="8"/>
        <v>3900000</v>
      </c>
      <c r="M11" s="33"/>
    </row>
    <row r="12" spans="1:14" ht="24.95" customHeight="1">
      <c r="A12" s="30" t="s">
        <v>57</v>
      </c>
      <c r="B12" s="30" t="s">
        <v>25</v>
      </c>
      <c r="C12" s="5" t="s">
        <v>40</v>
      </c>
      <c r="D12" s="2">
        <v>1</v>
      </c>
      <c r="E12" s="6">
        <v>4900000</v>
      </c>
      <c r="F12" s="6">
        <f t="shared" si="6"/>
        <v>4900000</v>
      </c>
      <c r="G12" s="6"/>
      <c r="H12" s="6"/>
      <c r="I12" s="6"/>
      <c r="J12" s="6"/>
      <c r="K12" s="6">
        <f t="shared" si="7"/>
        <v>4900000</v>
      </c>
      <c r="L12" s="6">
        <f t="shared" si="8"/>
        <v>4900000</v>
      </c>
      <c r="M12" s="33"/>
    </row>
    <row r="13" spans="1:14" ht="24.95" customHeight="1">
      <c r="A13" s="30" t="s">
        <v>58</v>
      </c>
      <c r="B13" s="30" t="s">
        <v>25</v>
      </c>
      <c r="C13" s="5" t="s">
        <v>40</v>
      </c>
      <c r="D13" s="2">
        <v>1</v>
      </c>
      <c r="E13" s="6">
        <v>3400000</v>
      </c>
      <c r="F13" s="6">
        <f t="shared" si="6"/>
        <v>3400000</v>
      </c>
      <c r="G13" s="6"/>
      <c r="H13" s="6"/>
      <c r="I13" s="6"/>
      <c r="J13" s="6"/>
      <c r="K13" s="6">
        <f t="shared" si="7"/>
        <v>3400000</v>
      </c>
      <c r="L13" s="6">
        <f t="shared" si="8"/>
        <v>3400000</v>
      </c>
      <c r="M13" s="33"/>
    </row>
    <row r="14" spans="1:14" ht="24.95" customHeight="1">
      <c r="A14" s="30" t="s">
        <v>59</v>
      </c>
      <c r="B14" s="30" t="s">
        <v>25</v>
      </c>
      <c r="C14" s="5" t="s">
        <v>40</v>
      </c>
      <c r="D14" s="2">
        <v>1</v>
      </c>
      <c r="E14" s="6">
        <v>2000000</v>
      </c>
      <c r="F14" s="6">
        <f t="shared" si="6"/>
        <v>2000000</v>
      </c>
      <c r="G14" s="6"/>
      <c r="H14" s="6"/>
      <c r="I14" s="6"/>
      <c r="J14" s="6"/>
      <c r="K14" s="6">
        <f t="shared" si="7"/>
        <v>2000000</v>
      </c>
      <c r="L14" s="6">
        <f t="shared" si="8"/>
        <v>2000000</v>
      </c>
      <c r="M14" s="33"/>
    </row>
    <row r="15" spans="1:14" ht="24.95" customHeight="1">
      <c r="A15" s="30" t="s">
        <v>60</v>
      </c>
      <c r="B15" s="30" t="s">
        <v>25</v>
      </c>
      <c r="C15" s="5" t="s">
        <v>40</v>
      </c>
      <c r="D15" s="2">
        <v>1</v>
      </c>
      <c r="E15" s="6">
        <v>3900000</v>
      </c>
      <c r="F15" s="6">
        <f t="shared" si="6"/>
        <v>3900000</v>
      </c>
      <c r="G15" s="6"/>
      <c r="H15" s="6"/>
      <c r="I15" s="6"/>
      <c r="J15" s="6"/>
      <c r="K15" s="6">
        <f t="shared" si="7"/>
        <v>3900000</v>
      </c>
      <c r="L15" s="6">
        <f t="shared" si="8"/>
        <v>3900000</v>
      </c>
      <c r="M15" s="33"/>
    </row>
    <row r="16" spans="1:14" ht="24.95" customHeight="1">
      <c r="A16" s="30" t="s">
        <v>41</v>
      </c>
      <c r="B16" s="30" t="s">
        <v>25</v>
      </c>
      <c r="C16" s="5" t="s">
        <v>40</v>
      </c>
      <c r="D16" s="2">
        <v>1</v>
      </c>
      <c r="E16" s="6">
        <v>4000000</v>
      </c>
      <c r="F16" s="6">
        <f t="shared" si="6"/>
        <v>4000000</v>
      </c>
      <c r="G16" s="6"/>
      <c r="H16" s="6"/>
      <c r="I16" s="6"/>
      <c r="J16" s="6"/>
      <c r="K16" s="6">
        <f t="shared" si="7"/>
        <v>4000000</v>
      </c>
      <c r="L16" s="6">
        <f t="shared" si="8"/>
        <v>4000000</v>
      </c>
      <c r="M16" s="33"/>
    </row>
    <row r="17" spans="1:13" ht="24.95" customHeight="1">
      <c r="A17" s="30" t="s">
        <v>52</v>
      </c>
      <c r="B17" s="30" t="s">
        <v>118</v>
      </c>
      <c r="C17" s="5" t="s">
        <v>40</v>
      </c>
      <c r="D17" s="2">
        <v>1</v>
      </c>
      <c r="E17" s="6">
        <v>2000000</v>
      </c>
      <c r="F17" s="6">
        <f t="shared" si="6"/>
        <v>2000000</v>
      </c>
      <c r="G17" s="6"/>
      <c r="H17" s="6"/>
      <c r="I17" s="6"/>
      <c r="J17" s="6"/>
      <c r="K17" s="6">
        <f t="shared" si="7"/>
        <v>2000000</v>
      </c>
      <c r="L17" s="6">
        <f t="shared" si="8"/>
        <v>2000000</v>
      </c>
      <c r="M17" s="33"/>
    </row>
    <row r="18" spans="1:13" ht="24.95" customHeight="1">
      <c r="A18" s="30" t="s">
        <v>55</v>
      </c>
      <c r="B18" s="30" t="s">
        <v>25</v>
      </c>
      <c r="C18" s="5" t="s">
        <v>40</v>
      </c>
      <c r="D18" s="2">
        <v>1</v>
      </c>
      <c r="E18" s="6">
        <v>4500000</v>
      </c>
      <c r="F18" s="6">
        <f t="shared" si="6"/>
        <v>4500000</v>
      </c>
      <c r="G18" s="6"/>
      <c r="H18" s="6"/>
      <c r="I18" s="6"/>
      <c r="J18" s="6"/>
      <c r="K18" s="6">
        <f t="shared" si="7"/>
        <v>4500000</v>
      </c>
      <c r="L18" s="6">
        <f t="shared" si="8"/>
        <v>4500000</v>
      </c>
      <c r="M18" s="33"/>
    </row>
    <row r="19" spans="1:13" ht="24.95" customHeight="1">
      <c r="A19" s="4" t="s">
        <v>56</v>
      </c>
      <c r="B19" s="4" t="s">
        <v>25</v>
      </c>
      <c r="C19" s="5" t="s">
        <v>40</v>
      </c>
      <c r="D19" s="2">
        <v>2</v>
      </c>
      <c r="E19" s="6">
        <v>1300000</v>
      </c>
      <c r="F19" s="6">
        <f t="shared" si="6"/>
        <v>2600000</v>
      </c>
      <c r="G19" s="6"/>
      <c r="H19" s="6"/>
      <c r="I19" s="6"/>
      <c r="J19" s="6"/>
      <c r="K19" s="6">
        <f t="shared" si="7"/>
        <v>1300000</v>
      </c>
      <c r="L19" s="6">
        <f t="shared" si="8"/>
        <v>2600000</v>
      </c>
      <c r="M19" s="5" t="s">
        <v>25</v>
      </c>
    </row>
    <row r="20" spans="1:13" ht="24.95" customHeight="1">
      <c r="A20" s="4" t="s">
        <v>84</v>
      </c>
      <c r="B20" s="4" t="s">
        <v>53</v>
      </c>
      <c r="C20" s="5" t="s">
        <v>40</v>
      </c>
      <c r="D20" s="2">
        <v>1</v>
      </c>
      <c r="E20" s="6">
        <v>120000</v>
      </c>
      <c r="F20" s="6">
        <f t="shared" si="6"/>
        <v>120000</v>
      </c>
      <c r="G20" s="6"/>
      <c r="H20" s="6"/>
      <c r="I20" s="6"/>
      <c r="J20" s="6"/>
      <c r="K20" s="6">
        <f t="shared" si="7"/>
        <v>120000</v>
      </c>
      <c r="L20" s="6">
        <f t="shared" si="8"/>
        <v>120000</v>
      </c>
      <c r="M20" s="5" t="s">
        <v>25</v>
      </c>
    </row>
    <row r="21" spans="1:13" ht="24.95" customHeight="1">
      <c r="A21" s="4" t="s">
        <v>85</v>
      </c>
      <c r="B21" s="4" t="s">
        <v>86</v>
      </c>
      <c r="C21" s="5" t="s">
        <v>87</v>
      </c>
      <c r="D21" s="2">
        <v>261</v>
      </c>
      <c r="E21" s="6">
        <v>2547</v>
      </c>
      <c r="F21" s="6">
        <f t="shared" si="6"/>
        <v>664767</v>
      </c>
      <c r="G21" s="6"/>
      <c r="H21" s="6"/>
      <c r="I21" s="6"/>
      <c r="J21" s="6"/>
      <c r="K21" s="6">
        <f t="shared" si="7"/>
        <v>2547</v>
      </c>
      <c r="L21" s="6">
        <f t="shared" si="8"/>
        <v>664767</v>
      </c>
      <c r="M21" s="5" t="s">
        <v>25</v>
      </c>
    </row>
    <row r="22" spans="1:13" ht="24.95" customHeight="1">
      <c r="A22" s="4" t="s">
        <v>85</v>
      </c>
      <c r="B22" s="4" t="s">
        <v>88</v>
      </c>
      <c r="C22" s="5" t="s">
        <v>87</v>
      </c>
      <c r="D22" s="2">
        <v>165</v>
      </c>
      <c r="E22" s="6">
        <v>3354</v>
      </c>
      <c r="F22" s="6">
        <f t="shared" si="6"/>
        <v>553410</v>
      </c>
      <c r="G22" s="6"/>
      <c r="H22" s="6"/>
      <c r="I22" s="6"/>
      <c r="J22" s="6"/>
      <c r="K22" s="6">
        <f t="shared" si="7"/>
        <v>3354</v>
      </c>
      <c r="L22" s="6">
        <f t="shared" si="8"/>
        <v>553410</v>
      </c>
      <c r="M22" s="7"/>
    </row>
    <row r="23" spans="1:13" ht="24.95" customHeight="1">
      <c r="A23" s="4" t="s">
        <v>85</v>
      </c>
      <c r="B23" s="4" t="s">
        <v>89</v>
      </c>
      <c r="C23" s="5" t="s">
        <v>87</v>
      </c>
      <c r="D23" s="2">
        <v>160</v>
      </c>
      <c r="E23" s="6">
        <v>4696</v>
      </c>
      <c r="F23" s="6">
        <f t="shared" si="6"/>
        <v>751360</v>
      </c>
      <c r="G23" s="6"/>
      <c r="H23" s="6"/>
      <c r="I23" s="6"/>
      <c r="J23" s="6"/>
      <c r="K23" s="6">
        <f t="shared" si="7"/>
        <v>4696</v>
      </c>
      <c r="L23" s="6">
        <f t="shared" si="8"/>
        <v>751360</v>
      </c>
      <c r="M23" s="5" t="s">
        <v>25</v>
      </c>
    </row>
    <row r="24" spans="1:13" ht="24.95" customHeight="1">
      <c r="A24" s="4" t="s">
        <v>85</v>
      </c>
      <c r="B24" s="4" t="s">
        <v>90</v>
      </c>
      <c r="C24" s="5" t="s">
        <v>87</v>
      </c>
      <c r="D24" s="2">
        <v>25</v>
      </c>
      <c r="E24" s="6">
        <v>4697</v>
      </c>
      <c r="F24" s="6">
        <f t="shared" si="6"/>
        <v>117425</v>
      </c>
      <c r="G24" s="6"/>
      <c r="H24" s="6"/>
      <c r="I24" s="6"/>
      <c r="J24" s="6"/>
      <c r="K24" s="6">
        <f t="shared" si="7"/>
        <v>4697</v>
      </c>
      <c r="L24" s="6">
        <f t="shared" si="8"/>
        <v>117425</v>
      </c>
      <c r="M24" s="5" t="s">
        <v>25</v>
      </c>
    </row>
    <row r="25" spans="1:13" ht="24.95" customHeight="1">
      <c r="A25" s="4" t="s">
        <v>91</v>
      </c>
      <c r="B25" s="4" t="s">
        <v>106</v>
      </c>
      <c r="C25" s="5" t="s">
        <v>81</v>
      </c>
      <c r="D25" s="2">
        <v>1</v>
      </c>
      <c r="E25" s="6">
        <v>393907</v>
      </c>
      <c r="F25" s="6">
        <f t="shared" si="6"/>
        <v>393907</v>
      </c>
      <c r="G25" s="6"/>
      <c r="H25" s="6"/>
      <c r="I25" s="6"/>
      <c r="J25" s="6"/>
      <c r="K25" s="6">
        <f t="shared" si="7"/>
        <v>393907</v>
      </c>
      <c r="L25" s="6">
        <f t="shared" si="8"/>
        <v>393907</v>
      </c>
      <c r="M25" s="5"/>
    </row>
    <row r="26" spans="1:13" ht="24.95" customHeight="1">
      <c r="A26" s="4" t="s">
        <v>92</v>
      </c>
      <c r="B26" s="4" t="s">
        <v>107</v>
      </c>
      <c r="C26" s="5" t="s">
        <v>87</v>
      </c>
      <c r="D26" s="2">
        <v>212</v>
      </c>
      <c r="E26" s="6">
        <v>649</v>
      </c>
      <c r="F26" s="6">
        <f t="shared" si="6"/>
        <v>137588</v>
      </c>
      <c r="G26" s="6"/>
      <c r="H26" s="6"/>
      <c r="I26" s="6"/>
      <c r="J26" s="6"/>
      <c r="K26" s="6">
        <f t="shared" si="7"/>
        <v>649</v>
      </c>
      <c r="L26" s="6">
        <f t="shared" si="8"/>
        <v>137588</v>
      </c>
      <c r="M26" s="5" t="s">
        <v>25</v>
      </c>
    </row>
    <row r="27" spans="1:13" ht="24.95" customHeight="1">
      <c r="A27" s="4" t="s">
        <v>39</v>
      </c>
      <c r="B27" s="4" t="s">
        <v>108</v>
      </c>
      <c r="C27" s="5" t="s">
        <v>87</v>
      </c>
      <c r="D27" s="2">
        <v>158</v>
      </c>
      <c r="E27" s="6">
        <v>346</v>
      </c>
      <c r="F27" s="6">
        <f t="shared" si="6"/>
        <v>54668</v>
      </c>
      <c r="G27" s="6"/>
      <c r="H27" s="6"/>
      <c r="I27" s="6"/>
      <c r="J27" s="6"/>
      <c r="K27" s="6">
        <f t="shared" si="7"/>
        <v>346</v>
      </c>
      <c r="L27" s="6">
        <f t="shared" si="8"/>
        <v>54668</v>
      </c>
      <c r="M27" s="5" t="s">
        <v>25</v>
      </c>
    </row>
    <row r="28" spans="1:13" ht="24.95" customHeight="1">
      <c r="A28" s="4" t="s">
        <v>39</v>
      </c>
      <c r="B28" s="4" t="s">
        <v>109</v>
      </c>
      <c r="C28" s="5" t="s">
        <v>87</v>
      </c>
      <c r="D28" s="2">
        <v>239</v>
      </c>
      <c r="E28" s="6">
        <v>1610</v>
      </c>
      <c r="F28" s="6">
        <f t="shared" si="6"/>
        <v>384790</v>
      </c>
      <c r="G28" s="6"/>
      <c r="H28" s="6"/>
      <c r="I28" s="6"/>
      <c r="J28" s="6"/>
      <c r="K28" s="6">
        <f t="shared" si="7"/>
        <v>1610</v>
      </c>
      <c r="L28" s="6">
        <f t="shared" si="8"/>
        <v>384790</v>
      </c>
      <c r="M28" s="5" t="s">
        <v>25</v>
      </c>
    </row>
    <row r="29" spans="1:13" ht="24.95" customHeight="1">
      <c r="A29" s="4" t="s">
        <v>39</v>
      </c>
      <c r="B29" s="4" t="s">
        <v>110</v>
      </c>
      <c r="C29" s="5" t="s">
        <v>87</v>
      </c>
      <c r="D29" s="2">
        <v>117</v>
      </c>
      <c r="E29" s="6">
        <v>1100</v>
      </c>
      <c r="F29" s="6">
        <f t="shared" si="6"/>
        <v>128700</v>
      </c>
      <c r="G29" s="6"/>
      <c r="H29" s="6"/>
      <c r="I29" s="6"/>
      <c r="J29" s="6"/>
      <c r="K29" s="6">
        <f t="shared" si="7"/>
        <v>1100</v>
      </c>
      <c r="L29" s="6">
        <f t="shared" si="8"/>
        <v>128700</v>
      </c>
      <c r="M29" s="5" t="s">
        <v>25</v>
      </c>
    </row>
    <row r="30" spans="1:13" ht="24.95" customHeight="1">
      <c r="A30" s="4" t="s">
        <v>39</v>
      </c>
      <c r="B30" s="4" t="s">
        <v>111</v>
      </c>
      <c r="C30" s="5" t="s">
        <v>87</v>
      </c>
      <c r="D30" s="2">
        <v>111</v>
      </c>
      <c r="E30" s="6">
        <v>1368</v>
      </c>
      <c r="F30" s="6">
        <f t="shared" si="6"/>
        <v>151848</v>
      </c>
      <c r="G30" s="6"/>
      <c r="H30" s="6"/>
      <c r="I30" s="6"/>
      <c r="J30" s="6"/>
      <c r="K30" s="6">
        <f t="shared" si="7"/>
        <v>1368</v>
      </c>
      <c r="L30" s="6">
        <f t="shared" si="8"/>
        <v>151848</v>
      </c>
      <c r="M30" s="5"/>
    </row>
    <row r="31" spans="1:13" ht="24.95" customHeight="1">
      <c r="A31" s="4" t="s">
        <v>39</v>
      </c>
      <c r="B31" s="14" t="s">
        <v>112</v>
      </c>
      <c r="C31" s="5" t="s">
        <v>87</v>
      </c>
      <c r="D31" s="2">
        <v>117</v>
      </c>
      <c r="E31" s="6">
        <v>2551</v>
      </c>
      <c r="F31" s="6">
        <f t="shared" si="6"/>
        <v>298467</v>
      </c>
      <c r="G31" s="6"/>
      <c r="H31" s="6"/>
      <c r="I31" s="6"/>
      <c r="J31" s="6"/>
      <c r="K31" s="6">
        <f t="shared" si="7"/>
        <v>2551</v>
      </c>
      <c r="L31" s="6">
        <f t="shared" si="8"/>
        <v>298467</v>
      </c>
      <c r="M31" s="5" t="s">
        <v>25</v>
      </c>
    </row>
    <row r="32" spans="1:13" ht="24.95" customHeight="1">
      <c r="A32" s="4" t="s">
        <v>2</v>
      </c>
      <c r="B32" s="4" t="s">
        <v>93</v>
      </c>
      <c r="C32" s="5" t="s">
        <v>40</v>
      </c>
      <c r="D32" s="2">
        <v>4</v>
      </c>
      <c r="E32" s="6">
        <v>2700</v>
      </c>
      <c r="F32" s="6">
        <f t="shared" si="6"/>
        <v>10800</v>
      </c>
      <c r="G32" s="6"/>
      <c r="H32" s="6"/>
      <c r="I32" s="6"/>
      <c r="J32" s="6"/>
      <c r="K32" s="6">
        <f t="shared" si="7"/>
        <v>2700</v>
      </c>
      <c r="L32" s="6">
        <f t="shared" si="8"/>
        <v>10800</v>
      </c>
      <c r="M32" s="5" t="s">
        <v>25</v>
      </c>
    </row>
    <row r="33" spans="1:13" ht="24.95" customHeight="1">
      <c r="A33" s="4" t="s">
        <v>2</v>
      </c>
      <c r="B33" s="4" t="s">
        <v>94</v>
      </c>
      <c r="C33" s="5" t="s">
        <v>40</v>
      </c>
      <c r="D33" s="2">
        <v>6</v>
      </c>
      <c r="E33" s="6">
        <v>3550</v>
      </c>
      <c r="F33" s="6">
        <f t="shared" si="6"/>
        <v>21300</v>
      </c>
      <c r="G33" s="6"/>
      <c r="H33" s="6"/>
      <c r="I33" s="6"/>
      <c r="J33" s="6"/>
      <c r="K33" s="6">
        <f t="shared" si="7"/>
        <v>3550</v>
      </c>
      <c r="L33" s="6">
        <f t="shared" si="8"/>
        <v>21300</v>
      </c>
      <c r="M33" s="5" t="s">
        <v>25</v>
      </c>
    </row>
    <row r="34" spans="1:13" ht="24.95" customHeight="1">
      <c r="A34" s="4" t="s">
        <v>3</v>
      </c>
      <c r="B34" s="4" t="s">
        <v>93</v>
      </c>
      <c r="C34" s="5" t="s">
        <v>40</v>
      </c>
      <c r="D34" s="2">
        <v>6</v>
      </c>
      <c r="E34" s="6">
        <v>2260</v>
      </c>
      <c r="F34" s="6">
        <f t="shared" si="6"/>
        <v>13560</v>
      </c>
      <c r="G34" s="6"/>
      <c r="H34" s="6"/>
      <c r="I34" s="6"/>
      <c r="J34" s="6"/>
      <c r="K34" s="6">
        <f t="shared" si="7"/>
        <v>2260</v>
      </c>
      <c r="L34" s="6">
        <f t="shared" si="8"/>
        <v>13560</v>
      </c>
      <c r="M34" s="5"/>
    </row>
    <row r="35" spans="1:13" ht="24.95" customHeight="1">
      <c r="A35" s="4" t="s">
        <v>3</v>
      </c>
      <c r="B35" s="4" t="s">
        <v>94</v>
      </c>
      <c r="C35" s="5" t="s">
        <v>40</v>
      </c>
      <c r="D35" s="2">
        <v>10</v>
      </c>
      <c r="E35" s="6">
        <v>2880</v>
      </c>
      <c r="F35" s="6">
        <f t="shared" si="6"/>
        <v>28800</v>
      </c>
      <c r="G35" s="6"/>
      <c r="H35" s="6"/>
      <c r="I35" s="6"/>
      <c r="J35" s="6"/>
      <c r="K35" s="6">
        <f t="shared" si="7"/>
        <v>2880</v>
      </c>
      <c r="L35" s="6">
        <f t="shared" si="8"/>
        <v>28800</v>
      </c>
      <c r="M35" s="5" t="s">
        <v>25</v>
      </c>
    </row>
    <row r="36" spans="1:13" ht="24.95" customHeight="1">
      <c r="A36" s="4" t="s">
        <v>0</v>
      </c>
      <c r="B36" s="4" t="s">
        <v>95</v>
      </c>
      <c r="C36" s="5" t="s">
        <v>40</v>
      </c>
      <c r="D36" s="2">
        <v>2</v>
      </c>
      <c r="E36" s="6">
        <v>4031</v>
      </c>
      <c r="F36" s="6">
        <f t="shared" si="6"/>
        <v>8062</v>
      </c>
      <c r="G36" s="6"/>
      <c r="H36" s="6"/>
      <c r="I36" s="6"/>
      <c r="J36" s="6"/>
      <c r="K36" s="6">
        <f t="shared" si="7"/>
        <v>4031</v>
      </c>
      <c r="L36" s="6">
        <f t="shared" si="8"/>
        <v>8062</v>
      </c>
      <c r="M36" s="5"/>
    </row>
    <row r="37" spans="1:13" ht="24.95" customHeight="1">
      <c r="A37" s="4" t="s">
        <v>0</v>
      </c>
      <c r="B37" s="4" t="s">
        <v>96</v>
      </c>
      <c r="C37" s="5" t="s">
        <v>40</v>
      </c>
      <c r="D37" s="2">
        <v>2</v>
      </c>
      <c r="E37" s="6">
        <v>5412</v>
      </c>
      <c r="F37" s="6">
        <f t="shared" si="6"/>
        <v>10824</v>
      </c>
      <c r="G37" s="6"/>
      <c r="H37" s="6"/>
      <c r="I37" s="6"/>
      <c r="J37" s="6"/>
      <c r="K37" s="6">
        <f t="shared" si="7"/>
        <v>5412</v>
      </c>
      <c r="L37" s="6">
        <f t="shared" si="8"/>
        <v>10824</v>
      </c>
      <c r="M37" s="5"/>
    </row>
    <row r="38" spans="1:13" ht="24.95" customHeight="1">
      <c r="A38" s="4" t="s">
        <v>4</v>
      </c>
      <c r="B38" s="4" t="s">
        <v>97</v>
      </c>
      <c r="C38" s="5" t="s">
        <v>40</v>
      </c>
      <c r="D38" s="2">
        <v>40</v>
      </c>
      <c r="E38" s="6">
        <v>166</v>
      </c>
      <c r="F38" s="6">
        <f t="shared" si="6"/>
        <v>6640</v>
      </c>
      <c r="G38" s="6"/>
      <c r="H38" s="6"/>
      <c r="I38" s="6"/>
      <c r="J38" s="6"/>
      <c r="K38" s="6">
        <f t="shared" si="7"/>
        <v>166</v>
      </c>
      <c r="L38" s="6">
        <f t="shared" si="8"/>
        <v>6640</v>
      </c>
      <c r="M38" s="5" t="s">
        <v>25</v>
      </c>
    </row>
    <row r="39" spans="1:13" ht="24.95" customHeight="1">
      <c r="A39" s="4" t="s">
        <v>5</v>
      </c>
      <c r="B39" s="4" t="s">
        <v>98</v>
      </c>
      <c r="C39" s="5" t="s">
        <v>40</v>
      </c>
      <c r="D39" s="2">
        <v>40</v>
      </c>
      <c r="E39" s="6">
        <v>801</v>
      </c>
      <c r="F39" s="6">
        <f t="shared" si="6"/>
        <v>32040</v>
      </c>
      <c r="G39" s="6"/>
      <c r="H39" s="6"/>
      <c r="I39" s="6"/>
      <c r="J39" s="6"/>
      <c r="K39" s="6">
        <f t="shared" si="7"/>
        <v>801</v>
      </c>
      <c r="L39" s="6">
        <f t="shared" si="8"/>
        <v>32040</v>
      </c>
      <c r="M39" s="5" t="s">
        <v>25</v>
      </c>
    </row>
    <row r="40" spans="1:13" ht="24.95" customHeight="1">
      <c r="A40" s="4" t="s">
        <v>6</v>
      </c>
      <c r="B40" s="4" t="s">
        <v>99</v>
      </c>
      <c r="C40" s="5" t="s">
        <v>40</v>
      </c>
      <c r="D40" s="2">
        <v>29</v>
      </c>
      <c r="E40" s="6">
        <v>5460</v>
      </c>
      <c r="F40" s="6">
        <f t="shared" si="6"/>
        <v>158340</v>
      </c>
      <c r="G40" s="6"/>
      <c r="H40" s="6"/>
      <c r="I40" s="6"/>
      <c r="J40" s="6"/>
      <c r="K40" s="6">
        <f t="shared" si="7"/>
        <v>5460</v>
      </c>
      <c r="L40" s="6">
        <f t="shared" si="8"/>
        <v>158340</v>
      </c>
      <c r="M40" s="5" t="s">
        <v>25</v>
      </c>
    </row>
    <row r="41" spans="1:13" ht="24.95" customHeight="1">
      <c r="A41" s="4" t="s">
        <v>7</v>
      </c>
      <c r="B41" s="4" t="s">
        <v>12</v>
      </c>
      <c r="C41" s="5" t="s">
        <v>40</v>
      </c>
      <c r="D41" s="2">
        <v>16</v>
      </c>
      <c r="E41" s="6">
        <v>2475</v>
      </c>
      <c r="F41" s="6">
        <f t="shared" si="6"/>
        <v>39600</v>
      </c>
      <c r="G41" s="6"/>
      <c r="H41" s="6"/>
      <c r="I41" s="6"/>
      <c r="J41" s="6"/>
      <c r="K41" s="6">
        <f t="shared" si="7"/>
        <v>2475</v>
      </c>
      <c r="L41" s="6">
        <f t="shared" si="8"/>
        <v>39600</v>
      </c>
      <c r="M41" s="5" t="s">
        <v>25</v>
      </c>
    </row>
    <row r="42" spans="1:13" ht="24.95" customHeight="1">
      <c r="A42" s="4" t="s">
        <v>1</v>
      </c>
      <c r="B42" s="4" t="s">
        <v>10</v>
      </c>
      <c r="C42" s="5" t="s">
        <v>40</v>
      </c>
      <c r="D42" s="2">
        <v>12</v>
      </c>
      <c r="E42" s="6">
        <v>3245</v>
      </c>
      <c r="F42" s="6">
        <f t="shared" si="6"/>
        <v>38940</v>
      </c>
      <c r="G42" s="6"/>
      <c r="H42" s="6"/>
      <c r="I42" s="6"/>
      <c r="J42" s="6"/>
      <c r="K42" s="6">
        <f t="shared" si="7"/>
        <v>3245</v>
      </c>
      <c r="L42" s="6">
        <f t="shared" si="8"/>
        <v>38940</v>
      </c>
      <c r="M42" s="5" t="s">
        <v>25</v>
      </c>
    </row>
    <row r="43" spans="1:13" ht="24.95" customHeight="1">
      <c r="A43" s="4" t="s">
        <v>1</v>
      </c>
      <c r="B43" s="4" t="s">
        <v>8</v>
      </c>
      <c r="C43" s="5" t="s">
        <v>40</v>
      </c>
      <c r="D43" s="2">
        <v>2</v>
      </c>
      <c r="E43" s="6">
        <v>4378</v>
      </c>
      <c r="F43" s="6">
        <f t="shared" si="6"/>
        <v>8756</v>
      </c>
      <c r="G43" s="6"/>
      <c r="H43" s="6"/>
      <c r="I43" s="6"/>
      <c r="J43" s="6"/>
      <c r="K43" s="6">
        <f t="shared" si="7"/>
        <v>4378</v>
      </c>
      <c r="L43" s="6">
        <f t="shared" si="8"/>
        <v>8756</v>
      </c>
      <c r="M43" s="5" t="s">
        <v>25</v>
      </c>
    </row>
    <row r="44" spans="1:13" ht="24.95" customHeight="1">
      <c r="A44" s="4" t="s">
        <v>1</v>
      </c>
      <c r="B44" s="4" t="s">
        <v>9</v>
      </c>
      <c r="C44" s="5" t="s">
        <v>40</v>
      </c>
      <c r="D44" s="2">
        <v>2</v>
      </c>
      <c r="E44" s="6">
        <v>11935</v>
      </c>
      <c r="F44" s="6">
        <f t="shared" si="6"/>
        <v>23870</v>
      </c>
      <c r="G44" s="6"/>
      <c r="H44" s="6"/>
      <c r="I44" s="6"/>
      <c r="J44" s="6"/>
      <c r="K44" s="6">
        <f t="shared" si="7"/>
        <v>11935</v>
      </c>
      <c r="L44" s="6">
        <f t="shared" si="8"/>
        <v>23870</v>
      </c>
      <c r="M44" s="5" t="s">
        <v>25</v>
      </c>
    </row>
    <row r="45" spans="1:13" ht="24.95" customHeight="1">
      <c r="A45" s="4" t="s">
        <v>100</v>
      </c>
      <c r="B45" s="4" t="s">
        <v>11</v>
      </c>
      <c r="C45" s="5" t="s">
        <v>40</v>
      </c>
      <c r="D45" s="2">
        <v>3</v>
      </c>
      <c r="E45" s="6">
        <v>320000</v>
      </c>
      <c r="F45" s="6">
        <f t="shared" si="6"/>
        <v>960000</v>
      </c>
      <c r="G45" s="6"/>
      <c r="H45" s="6"/>
      <c r="I45" s="6"/>
      <c r="J45" s="6"/>
      <c r="K45" s="6">
        <f t="shared" si="7"/>
        <v>320000</v>
      </c>
      <c r="L45" s="6">
        <f t="shared" si="8"/>
        <v>960000</v>
      </c>
      <c r="M45" s="5" t="s">
        <v>25</v>
      </c>
    </row>
    <row r="46" spans="1:13" ht="24.95" customHeight="1">
      <c r="A46" s="4" t="s">
        <v>100</v>
      </c>
      <c r="B46" s="4" t="s">
        <v>101</v>
      </c>
      <c r="C46" s="5" t="s">
        <v>40</v>
      </c>
      <c r="D46" s="2">
        <v>1</v>
      </c>
      <c r="E46" s="6">
        <v>720000</v>
      </c>
      <c r="F46" s="6">
        <f t="shared" si="6"/>
        <v>720000</v>
      </c>
      <c r="G46" s="6"/>
      <c r="H46" s="6"/>
      <c r="I46" s="6"/>
      <c r="J46" s="6"/>
      <c r="K46" s="6">
        <f t="shared" si="7"/>
        <v>720000</v>
      </c>
      <c r="L46" s="6">
        <f t="shared" si="8"/>
        <v>720000</v>
      </c>
      <c r="M46" s="5" t="s">
        <v>25</v>
      </c>
    </row>
    <row r="47" spans="1:13" ht="24.95" customHeight="1">
      <c r="A47" s="4" t="s">
        <v>13</v>
      </c>
      <c r="B47" s="4" t="s">
        <v>113</v>
      </c>
      <c r="C47" s="5" t="s">
        <v>40</v>
      </c>
      <c r="D47" s="2">
        <v>1</v>
      </c>
      <c r="E47" s="6">
        <v>300000</v>
      </c>
      <c r="F47" s="6">
        <f t="shared" si="6"/>
        <v>300000</v>
      </c>
      <c r="G47" s="6"/>
      <c r="H47" s="6"/>
      <c r="I47" s="6"/>
      <c r="J47" s="6"/>
      <c r="K47" s="6">
        <f t="shared" si="7"/>
        <v>300000</v>
      </c>
      <c r="L47" s="6">
        <f t="shared" si="8"/>
        <v>300000</v>
      </c>
      <c r="M47" s="5" t="s">
        <v>25</v>
      </c>
    </row>
    <row r="48" spans="1:13" ht="24.95" customHeight="1">
      <c r="A48" s="4" t="s">
        <v>102</v>
      </c>
      <c r="B48" s="4" t="s">
        <v>25</v>
      </c>
      <c r="C48" s="5" t="s">
        <v>40</v>
      </c>
      <c r="D48" s="2">
        <v>1</v>
      </c>
      <c r="E48" s="6">
        <v>37000</v>
      </c>
      <c r="F48" s="6">
        <f t="shared" si="6"/>
        <v>37000</v>
      </c>
      <c r="G48" s="6"/>
      <c r="H48" s="6"/>
      <c r="I48" s="6"/>
      <c r="J48" s="6"/>
      <c r="K48" s="6">
        <f t="shared" si="7"/>
        <v>37000</v>
      </c>
      <c r="L48" s="6">
        <f t="shared" si="8"/>
        <v>37000</v>
      </c>
      <c r="M48" s="5" t="s">
        <v>25</v>
      </c>
    </row>
    <row r="49" spans="1:13" ht="24.95" customHeight="1">
      <c r="A49" s="4" t="s">
        <v>103</v>
      </c>
      <c r="B49" s="4" t="s">
        <v>114</v>
      </c>
      <c r="C49" s="5" t="s">
        <v>81</v>
      </c>
      <c r="D49" s="2">
        <v>1</v>
      </c>
      <c r="E49" s="6">
        <v>107237</v>
      </c>
      <c r="F49" s="6">
        <f t="shared" si="6"/>
        <v>107237</v>
      </c>
      <c r="G49" s="6"/>
      <c r="H49" s="6"/>
      <c r="I49" s="6"/>
      <c r="J49" s="6"/>
      <c r="K49" s="6">
        <f t="shared" si="7"/>
        <v>107237</v>
      </c>
      <c r="L49" s="6">
        <f t="shared" si="8"/>
        <v>107237</v>
      </c>
      <c r="M49" s="5" t="s">
        <v>25</v>
      </c>
    </row>
    <row r="50" spans="1:13" ht="24.95" customHeight="1">
      <c r="A50" s="4" t="s">
        <v>42</v>
      </c>
      <c r="B50" s="4" t="s">
        <v>115</v>
      </c>
      <c r="C50" s="5" t="s">
        <v>104</v>
      </c>
      <c r="D50" s="2">
        <v>53</v>
      </c>
      <c r="E50" s="6"/>
      <c r="F50" s="6"/>
      <c r="G50" s="6">
        <v>273676</v>
      </c>
      <c r="H50" s="6">
        <f>G50*D50</f>
        <v>14504828</v>
      </c>
      <c r="I50" s="6"/>
      <c r="J50" s="6"/>
      <c r="K50" s="6">
        <f t="shared" si="7"/>
        <v>273676</v>
      </c>
      <c r="L50" s="6">
        <f t="shared" si="8"/>
        <v>14504828</v>
      </c>
      <c r="M50" s="5"/>
    </row>
    <row r="51" spans="1:13" ht="24.95" customHeight="1">
      <c r="A51" s="4" t="s">
        <v>43</v>
      </c>
      <c r="B51" s="4" t="s">
        <v>115</v>
      </c>
      <c r="C51" s="5" t="s">
        <v>104</v>
      </c>
      <c r="D51" s="2">
        <v>9</v>
      </c>
      <c r="E51" s="6"/>
      <c r="F51" s="6"/>
      <c r="G51" s="6">
        <v>304156</v>
      </c>
      <c r="H51" s="6">
        <f t="shared" ref="H51:H54" si="9">G51*D51</f>
        <v>2737404</v>
      </c>
      <c r="I51" s="6"/>
      <c r="J51" s="6"/>
      <c r="K51" s="6">
        <f t="shared" si="7"/>
        <v>304156</v>
      </c>
      <c r="L51" s="6">
        <f t="shared" si="8"/>
        <v>2737404</v>
      </c>
      <c r="M51" s="5"/>
    </row>
    <row r="52" spans="1:13" ht="24.95" customHeight="1">
      <c r="A52" s="4" t="s">
        <v>44</v>
      </c>
      <c r="B52" s="4" t="s">
        <v>115</v>
      </c>
      <c r="C52" s="5" t="s">
        <v>104</v>
      </c>
      <c r="D52" s="2">
        <v>15</v>
      </c>
      <c r="E52" s="6"/>
      <c r="F52" s="6"/>
      <c r="G52" s="6">
        <v>319449</v>
      </c>
      <c r="H52" s="6">
        <f t="shared" si="9"/>
        <v>4791735</v>
      </c>
      <c r="I52" s="6"/>
      <c r="J52" s="6"/>
      <c r="K52" s="6">
        <f t="shared" si="7"/>
        <v>319449</v>
      </c>
      <c r="L52" s="6">
        <f t="shared" si="8"/>
        <v>4791735</v>
      </c>
      <c r="M52" s="5" t="s">
        <v>25</v>
      </c>
    </row>
    <row r="53" spans="1:13" ht="24.95" customHeight="1">
      <c r="A53" s="4" t="s">
        <v>45</v>
      </c>
      <c r="B53" s="4" t="s">
        <v>115</v>
      </c>
      <c r="C53" s="5" t="s">
        <v>104</v>
      </c>
      <c r="D53" s="2">
        <v>5</v>
      </c>
      <c r="E53" s="6"/>
      <c r="F53" s="6"/>
      <c r="G53" s="6">
        <v>436224</v>
      </c>
      <c r="H53" s="6">
        <f t="shared" si="9"/>
        <v>2181120</v>
      </c>
      <c r="I53" s="6"/>
      <c r="J53" s="6"/>
      <c r="K53" s="6">
        <f t="shared" si="7"/>
        <v>436224</v>
      </c>
      <c r="L53" s="6">
        <f t="shared" si="8"/>
        <v>2181120</v>
      </c>
      <c r="M53" s="5" t="s">
        <v>25</v>
      </c>
    </row>
    <row r="54" spans="1:13" ht="24.95" customHeight="1">
      <c r="A54" s="4" t="s">
        <v>46</v>
      </c>
      <c r="B54" s="4" t="s">
        <v>115</v>
      </c>
      <c r="C54" s="5" t="s">
        <v>104</v>
      </c>
      <c r="D54" s="2">
        <v>3</v>
      </c>
      <c r="E54" s="6"/>
      <c r="F54" s="6"/>
      <c r="G54" s="6">
        <v>172068</v>
      </c>
      <c r="H54" s="6">
        <f t="shared" si="9"/>
        <v>516204</v>
      </c>
      <c r="I54" s="6"/>
      <c r="J54" s="6"/>
      <c r="K54" s="6">
        <f t="shared" si="7"/>
        <v>172068</v>
      </c>
      <c r="L54" s="6">
        <f t="shared" si="8"/>
        <v>516204</v>
      </c>
      <c r="M54" s="5" t="s">
        <v>25</v>
      </c>
    </row>
    <row r="55" spans="1:13" ht="24.95" customHeight="1">
      <c r="A55" s="4" t="s">
        <v>116</v>
      </c>
      <c r="B55" s="14" t="s">
        <v>117</v>
      </c>
      <c r="C55" s="5" t="s">
        <v>81</v>
      </c>
      <c r="D55" s="2">
        <v>1</v>
      </c>
      <c r="E55" s="6"/>
      <c r="F55" s="6"/>
      <c r="G55" s="6"/>
      <c r="H55" s="6"/>
      <c r="I55" s="6">
        <v>543725</v>
      </c>
      <c r="J55" s="6">
        <f>I55*D55</f>
        <v>543725</v>
      </c>
      <c r="K55" s="6">
        <f t="shared" si="7"/>
        <v>543725</v>
      </c>
      <c r="L55" s="6">
        <f t="shared" si="8"/>
        <v>543725</v>
      </c>
      <c r="M55" s="5" t="s">
        <v>25</v>
      </c>
    </row>
    <row r="56" spans="1:13" ht="24.95" customHeight="1">
      <c r="A56" s="4"/>
      <c r="B56" s="4"/>
      <c r="C56" s="5"/>
      <c r="D56" s="4"/>
      <c r="E56" s="6"/>
      <c r="F56" s="6"/>
      <c r="G56" s="6"/>
      <c r="H56" s="6"/>
      <c r="I56" s="6"/>
      <c r="J56" s="6"/>
      <c r="K56" s="6"/>
      <c r="L56" s="6"/>
      <c r="M56" s="5"/>
    </row>
    <row r="57" spans="1:13" ht="24.95" customHeight="1">
      <c r="A57" s="4"/>
      <c r="B57" s="4"/>
      <c r="C57" s="5"/>
      <c r="D57" s="4"/>
      <c r="E57" s="6"/>
      <c r="F57" s="6"/>
      <c r="G57" s="6"/>
      <c r="H57" s="6"/>
      <c r="I57" s="6"/>
      <c r="J57" s="6"/>
      <c r="K57" s="6"/>
      <c r="L57" s="6"/>
      <c r="M57" s="5"/>
    </row>
    <row r="58" spans="1:13" ht="24.95" customHeight="1">
      <c r="A58" s="4"/>
      <c r="B58" s="4"/>
      <c r="C58" s="5"/>
      <c r="D58" s="4"/>
      <c r="E58" s="6"/>
      <c r="F58" s="6"/>
      <c r="G58" s="6"/>
      <c r="H58" s="6"/>
      <c r="I58" s="6"/>
      <c r="J58" s="6"/>
      <c r="K58" s="6"/>
      <c r="L58" s="6"/>
      <c r="M58" s="5"/>
    </row>
    <row r="59" spans="1:13" ht="24.95" customHeight="1">
      <c r="A59" s="4"/>
      <c r="B59" s="4"/>
      <c r="C59" s="5"/>
      <c r="D59" s="4"/>
      <c r="E59" s="6"/>
      <c r="F59" s="6"/>
      <c r="G59" s="6"/>
      <c r="H59" s="6"/>
      <c r="I59" s="6"/>
      <c r="J59" s="6"/>
      <c r="K59" s="6"/>
      <c r="L59" s="6"/>
      <c r="M59" s="5"/>
    </row>
    <row r="60" spans="1:13" ht="24.95" customHeight="1">
      <c r="A60" s="4"/>
      <c r="B60" s="4"/>
      <c r="C60" s="5"/>
      <c r="D60" s="4"/>
      <c r="E60" s="6"/>
      <c r="F60" s="6"/>
      <c r="G60" s="6"/>
      <c r="H60" s="6"/>
      <c r="I60" s="6"/>
      <c r="J60" s="6"/>
      <c r="K60" s="6"/>
      <c r="L60" s="6"/>
      <c r="M60" s="5"/>
    </row>
    <row r="61" spans="1:13" ht="24.95" customHeight="1">
      <c r="A61" s="4"/>
      <c r="B61" s="4"/>
      <c r="C61" s="5"/>
      <c r="D61" s="4"/>
      <c r="E61" s="6"/>
      <c r="F61" s="6"/>
      <c r="G61" s="6"/>
      <c r="H61" s="6"/>
      <c r="I61" s="6"/>
      <c r="J61" s="6"/>
      <c r="K61" s="6"/>
      <c r="L61" s="6"/>
      <c r="M61" s="5"/>
    </row>
    <row r="62" spans="1:13" ht="24.95" customHeight="1">
      <c r="A62" s="4"/>
      <c r="B62" s="4"/>
      <c r="C62" s="5"/>
      <c r="D62" s="4"/>
      <c r="E62" s="6"/>
      <c r="F62" s="6"/>
      <c r="G62" s="6"/>
      <c r="H62" s="6"/>
      <c r="I62" s="6"/>
      <c r="J62" s="6"/>
      <c r="K62" s="6"/>
      <c r="L62" s="6"/>
      <c r="M62" s="5"/>
    </row>
    <row r="63" spans="1:13" ht="24.95" customHeight="1">
      <c r="A63" s="4"/>
      <c r="B63" s="4"/>
      <c r="C63" s="5"/>
      <c r="D63" s="4"/>
      <c r="E63" s="6"/>
      <c r="F63" s="6"/>
      <c r="G63" s="6"/>
      <c r="H63" s="6"/>
      <c r="I63" s="6"/>
      <c r="J63" s="6"/>
      <c r="K63" s="6"/>
      <c r="L63" s="6"/>
      <c r="M63" s="5"/>
    </row>
    <row r="64" spans="1:13" ht="24.95" customHeight="1">
      <c r="A64" s="4"/>
      <c r="B64" s="4"/>
      <c r="C64" s="5"/>
      <c r="D64" s="4"/>
      <c r="E64" s="6"/>
      <c r="F64" s="6"/>
      <c r="G64" s="6"/>
      <c r="H64" s="6"/>
      <c r="I64" s="6"/>
      <c r="J64" s="6"/>
      <c r="K64" s="6"/>
      <c r="L64" s="6"/>
      <c r="M64" s="5"/>
    </row>
    <row r="65" spans="1:14" ht="24.95" customHeight="1">
      <c r="A65" s="4"/>
      <c r="B65" s="4"/>
      <c r="C65" s="5"/>
      <c r="D65" s="4"/>
      <c r="E65" s="6"/>
      <c r="F65" s="6"/>
      <c r="G65" s="6"/>
      <c r="H65" s="6"/>
      <c r="I65" s="6"/>
      <c r="J65" s="6"/>
      <c r="K65" s="6"/>
      <c r="L65" s="6"/>
      <c r="M65" s="5"/>
    </row>
    <row r="66" spans="1:14" ht="24.95" customHeight="1">
      <c r="A66" s="4"/>
      <c r="B66" s="4"/>
      <c r="C66" s="5"/>
      <c r="D66" s="4"/>
      <c r="E66" s="6"/>
      <c r="F66" s="6"/>
      <c r="G66" s="6"/>
      <c r="H66" s="6"/>
      <c r="I66" s="6"/>
      <c r="J66" s="6"/>
      <c r="K66" s="6"/>
      <c r="L66" s="6"/>
      <c r="M66" s="5"/>
    </row>
    <row r="67" spans="1:14" ht="24.95" customHeight="1">
      <c r="A67" s="4"/>
      <c r="B67" s="4"/>
      <c r="C67" s="5"/>
      <c r="D67" s="4"/>
      <c r="E67" s="6"/>
      <c r="F67" s="6"/>
      <c r="G67" s="6"/>
      <c r="H67" s="6"/>
      <c r="I67" s="6"/>
      <c r="J67" s="6"/>
      <c r="K67" s="6"/>
      <c r="L67" s="6"/>
      <c r="M67" s="5"/>
    </row>
    <row r="68" spans="1:14" ht="24.95" customHeight="1">
      <c r="A68" s="4"/>
      <c r="B68" s="4"/>
      <c r="C68" s="5"/>
      <c r="D68" s="13"/>
      <c r="E68" s="6"/>
      <c r="F68" s="6"/>
      <c r="G68" s="6"/>
      <c r="H68" s="6"/>
      <c r="I68" s="6"/>
      <c r="J68" s="6"/>
      <c r="K68" s="6"/>
      <c r="L68" s="6"/>
      <c r="M68" s="5"/>
    </row>
    <row r="69" spans="1:14" ht="24.95" customHeight="1">
      <c r="A69" s="8" t="s">
        <v>26</v>
      </c>
      <c r="B69" s="9"/>
      <c r="C69" s="8"/>
      <c r="D69" s="9"/>
      <c r="E69" s="9"/>
      <c r="F69" s="10">
        <f>SUM(F5:F68)</f>
        <v>57482699</v>
      </c>
      <c r="G69" s="10"/>
      <c r="H69" s="10">
        <f>SUM(H5:H68)</f>
        <v>24731291</v>
      </c>
      <c r="I69" s="10"/>
      <c r="J69" s="10">
        <f>SUM(J5:J68)</f>
        <v>543725</v>
      </c>
      <c r="K69" s="10"/>
      <c r="L69" s="10">
        <f>SUM(L5:L68)</f>
        <v>82757715</v>
      </c>
      <c r="M69" s="8"/>
      <c r="N69" s="39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2" type="noConversion"/>
  <pageMargins left="0.51181102362204722" right="0.31496062992125984" top="0.37" bottom="0.37" header="0.19685039370078741" footer="0.17"/>
  <pageSetup paperSize="9" scale="77" orientation="landscape" r:id="rId1"/>
  <headerFooter>
    <oddFooter>&amp;L&amp;"-,보통"&amp;10SEOJEON ENGINEERING CO., Ltd.&amp;R&amp;"-,보통"&amp;10Page-&amp;N/&amp;P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view="pageBreakPreview" topLeftCell="A28" zoomScaleNormal="100" zoomScaleSheetLayoutView="100" workbookViewId="0">
      <selection activeCell="A20" sqref="A20"/>
    </sheetView>
  </sheetViews>
  <sheetFormatPr defaultColWidth="5.44140625" defaultRowHeight="13.5"/>
  <cols>
    <col min="1" max="1" width="30.44140625" style="66" customWidth="1"/>
    <col min="2" max="2" width="15.77734375" style="66" customWidth="1"/>
    <col min="3" max="3" width="4.21875" style="66" bestFit="1" customWidth="1"/>
    <col min="4" max="10" width="10.77734375" style="66" customWidth="1"/>
    <col min="11" max="11" width="7.77734375" style="66" customWidth="1"/>
    <col min="12" max="15" width="3.77734375" style="66" customWidth="1"/>
    <col min="16" max="225" width="8.77734375" style="66" customWidth="1"/>
    <col min="226" max="226" width="14.109375" style="66" bestFit="1" customWidth="1"/>
    <col min="227" max="227" width="12.88671875" style="66" bestFit="1" customWidth="1"/>
    <col min="228" max="16384" width="5.44140625" style="66"/>
  </cols>
  <sheetData>
    <row r="1" spans="1:11" s="52" customFormat="1" ht="19.899999999999999" customHeight="1">
      <c r="A1" s="50" t="s">
        <v>105</v>
      </c>
      <c r="B1" s="51"/>
      <c r="C1" s="51"/>
      <c r="D1" s="51"/>
      <c r="E1" s="51"/>
      <c r="F1" s="51"/>
      <c r="G1" s="51"/>
      <c r="H1" s="51"/>
      <c r="I1" s="51"/>
      <c r="J1" s="49"/>
    </row>
    <row r="2" spans="1:11" s="53" customFormat="1" ht="18.600000000000001" customHeight="1">
      <c r="A2" s="124" t="s">
        <v>119</v>
      </c>
      <c r="B2" s="124"/>
      <c r="C2" s="124"/>
      <c r="D2" s="125" t="s">
        <v>120</v>
      </c>
      <c r="E2" s="125"/>
      <c r="F2" s="125"/>
      <c r="G2" s="125"/>
      <c r="H2" s="125"/>
      <c r="I2" s="125"/>
      <c r="J2" s="125"/>
      <c r="K2" s="125"/>
    </row>
    <row r="3" spans="1:11" s="55" customFormat="1" ht="18.600000000000001" customHeight="1">
      <c r="A3" s="126" t="s">
        <v>121</v>
      </c>
      <c r="B3" s="126" t="s">
        <v>122</v>
      </c>
      <c r="C3" s="126" t="s">
        <v>123</v>
      </c>
      <c r="D3" s="127" t="s">
        <v>124</v>
      </c>
      <c r="E3" s="128" t="s">
        <v>125</v>
      </c>
      <c r="F3" s="129"/>
      <c r="G3" s="127" t="s">
        <v>126</v>
      </c>
      <c r="H3" s="127"/>
      <c r="I3" s="127"/>
      <c r="J3" s="54" t="s">
        <v>127</v>
      </c>
      <c r="K3" s="130" t="s">
        <v>128</v>
      </c>
    </row>
    <row r="4" spans="1:11" s="55" customFormat="1" ht="18.600000000000001" customHeight="1">
      <c r="A4" s="126"/>
      <c r="B4" s="126"/>
      <c r="C4" s="126"/>
      <c r="D4" s="127"/>
      <c r="E4" s="56" t="s">
        <v>129</v>
      </c>
      <c r="F4" s="56" t="s">
        <v>130</v>
      </c>
      <c r="G4" s="57" t="s">
        <v>131</v>
      </c>
      <c r="H4" s="57" t="s">
        <v>132</v>
      </c>
      <c r="I4" s="57" t="s">
        <v>133</v>
      </c>
      <c r="J4" s="57" t="s">
        <v>134</v>
      </c>
      <c r="K4" s="126"/>
    </row>
    <row r="5" spans="1:11" s="61" customFormat="1" ht="18.600000000000001" customHeight="1">
      <c r="A5" s="123" t="s">
        <v>135</v>
      </c>
      <c r="B5" s="123"/>
      <c r="C5" s="58"/>
      <c r="D5" s="59"/>
      <c r="E5" s="59"/>
      <c r="F5" s="59"/>
      <c r="G5" s="59"/>
      <c r="H5" s="59"/>
      <c r="I5" s="59"/>
      <c r="J5" s="59"/>
      <c r="K5" s="60"/>
    </row>
    <row r="6" spans="1:11" ht="18.600000000000001" customHeight="1">
      <c r="A6" s="62" t="s">
        <v>136</v>
      </c>
      <c r="B6" s="62"/>
      <c r="C6" s="63" t="s">
        <v>40</v>
      </c>
      <c r="D6" s="64">
        <f t="shared" ref="D6:D17" si="0">MIN(E6,G6,I6)</f>
        <v>3000000</v>
      </c>
      <c r="E6" s="64"/>
      <c r="F6" s="64"/>
      <c r="G6" s="64">
        <v>3000000</v>
      </c>
      <c r="H6" s="64"/>
      <c r="I6" s="64"/>
      <c r="J6" s="64"/>
      <c r="K6" s="65"/>
    </row>
    <row r="7" spans="1:11" ht="18.600000000000001" customHeight="1">
      <c r="A7" s="62" t="s">
        <v>137</v>
      </c>
      <c r="B7" s="62"/>
      <c r="C7" s="63" t="s">
        <v>40</v>
      </c>
      <c r="D7" s="64">
        <f t="shared" si="0"/>
        <v>3900000</v>
      </c>
      <c r="E7" s="64"/>
      <c r="F7" s="64"/>
      <c r="G7" s="64">
        <v>3900000</v>
      </c>
      <c r="H7" s="64"/>
      <c r="I7" s="64"/>
      <c r="J7" s="64"/>
      <c r="K7" s="65"/>
    </row>
    <row r="8" spans="1:11" ht="18.600000000000001" customHeight="1">
      <c r="A8" s="62" t="s">
        <v>47</v>
      </c>
      <c r="B8" s="62"/>
      <c r="C8" s="63" t="s">
        <v>40</v>
      </c>
      <c r="D8" s="64">
        <f t="shared" si="0"/>
        <v>2900000</v>
      </c>
      <c r="E8" s="64"/>
      <c r="F8" s="64"/>
      <c r="G8" s="64">
        <v>2900000</v>
      </c>
      <c r="H8" s="64"/>
      <c r="I8" s="64"/>
      <c r="J8" s="64"/>
      <c r="K8" s="65"/>
    </row>
    <row r="9" spans="1:11" ht="18.600000000000001" customHeight="1">
      <c r="A9" s="62" t="s">
        <v>51</v>
      </c>
      <c r="B9" s="62"/>
      <c r="C9" s="63" t="s">
        <v>40</v>
      </c>
      <c r="D9" s="64">
        <f t="shared" si="0"/>
        <v>3500000</v>
      </c>
      <c r="E9" s="64"/>
      <c r="F9" s="64"/>
      <c r="G9" s="64">
        <v>3500000</v>
      </c>
      <c r="H9" s="64"/>
      <c r="I9" s="64"/>
      <c r="J9" s="64"/>
      <c r="K9" s="65"/>
    </row>
    <row r="10" spans="1:11" ht="18.600000000000001" customHeight="1">
      <c r="A10" s="62" t="s">
        <v>50</v>
      </c>
      <c r="B10" s="62"/>
      <c r="C10" s="63" t="s">
        <v>40</v>
      </c>
      <c r="D10" s="64">
        <f t="shared" si="0"/>
        <v>2500000</v>
      </c>
      <c r="E10" s="64"/>
      <c r="F10" s="64"/>
      <c r="G10" s="64">
        <v>2500000</v>
      </c>
      <c r="H10" s="64"/>
      <c r="I10" s="64"/>
      <c r="J10" s="64"/>
      <c r="K10" s="65"/>
    </row>
    <row r="11" spans="1:11" ht="18.600000000000001" customHeight="1">
      <c r="A11" s="62" t="s">
        <v>49</v>
      </c>
      <c r="B11" s="62"/>
      <c r="C11" s="63" t="s">
        <v>40</v>
      </c>
      <c r="D11" s="64">
        <f t="shared" si="0"/>
        <v>4200000</v>
      </c>
      <c r="E11" s="64"/>
      <c r="F11" s="64"/>
      <c r="G11" s="64">
        <v>4200000</v>
      </c>
      <c r="H11" s="64"/>
      <c r="I11" s="64"/>
      <c r="J11" s="64"/>
      <c r="K11" s="65"/>
    </row>
    <row r="12" spans="1:11" ht="18.600000000000001" customHeight="1">
      <c r="A12" s="62" t="s">
        <v>48</v>
      </c>
      <c r="B12" s="62"/>
      <c r="C12" s="63" t="s">
        <v>40</v>
      </c>
      <c r="D12" s="64">
        <f t="shared" si="0"/>
        <v>3900000</v>
      </c>
      <c r="E12" s="64"/>
      <c r="F12" s="64"/>
      <c r="G12" s="64">
        <v>3900000</v>
      </c>
      <c r="H12" s="64"/>
      <c r="I12" s="64"/>
      <c r="J12" s="64"/>
      <c r="K12" s="65"/>
    </row>
    <row r="13" spans="1:11" ht="18.600000000000001" customHeight="1">
      <c r="A13" s="62" t="s">
        <v>138</v>
      </c>
      <c r="B13" s="62"/>
      <c r="C13" s="63" t="s">
        <v>40</v>
      </c>
      <c r="D13" s="64">
        <f t="shared" si="0"/>
        <v>4900000</v>
      </c>
      <c r="E13" s="64"/>
      <c r="F13" s="64"/>
      <c r="G13" s="64">
        <v>4900000</v>
      </c>
      <c r="H13" s="64"/>
      <c r="I13" s="64"/>
      <c r="J13" s="64"/>
      <c r="K13" s="65"/>
    </row>
    <row r="14" spans="1:11" ht="18.600000000000001" customHeight="1">
      <c r="A14" s="62" t="s">
        <v>139</v>
      </c>
      <c r="B14" s="62"/>
      <c r="C14" s="63" t="s">
        <v>40</v>
      </c>
      <c r="D14" s="64">
        <f t="shared" si="0"/>
        <v>3400000</v>
      </c>
      <c r="E14" s="64"/>
      <c r="F14" s="64"/>
      <c r="G14" s="64">
        <v>3400000</v>
      </c>
      <c r="H14" s="64"/>
      <c r="I14" s="64"/>
      <c r="J14" s="64"/>
      <c r="K14" s="65"/>
    </row>
    <row r="15" spans="1:11" ht="18.600000000000001" customHeight="1">
      <c r="A15" s="62" t="s">
        <v>140</v>
      </c>
      <c r="B15" s="62"/>
      <c r="C15" s="63" t="s">
        <v>40</v>
      </c>
      <c r="D15" s="64">
        <f t="shared" si="0"/>
        <v>2000000</v>
      </c>
      <c r="E15" s="64"/>
      <c r="F15" s="64"/>
      <c r="G15" s="64">
        <v>2000000</v>
      </c>
      <c r="H15" s="64"/>
      <c r="I15" s="64"/>
      <c r="J15" s="64"/>
      <c r="K15" s="65"/>
    </row>
    <row r="16" spans="1:11" ht="18.600000000000001" customHeight="1">
      <c r="A16" s="62" t="s">
        <v>141</v>
      </c>
      <c r="B16" s="62"/>
      <c r="C16" s="63" t="s">
        <v>40</v>
      </c>
      <c r="D16" s="64">
        <f t="shared" si="0"/>
        <v>3900000</v>
      </c>
      <c r="E16" s="64"/>
      <c r="F16" s="64"/>
      <c r="G16" s="64">
        <v>3900000</v>
      </c>
      <c r="H16" s="64"/>
      <c r="I16" s="64"/>
      <c r="J16" s="64"/>
      <c r="K16" s="65"/>
    </row>
    <row r="17" spans="1:11" ht="18.600000000000001" customHeight="1">
      <c r="A17" s="62" t="s">
        <v>41</v>
      </c>
      <c r="B17" s="62"/>
      <c r="C17" s="63" t="s">
        <v>40</v>
      </c>
      <c r="D17" s="64">
        <f t="shared" si="0"/>
        <v>4000000</v>
      </c>
      <c r="E17" s="64"/>
      <c r="F17" s="64"/>
      <c r="G17" s="64">
        <v>4000000</v>
      </c>
      <c r="H17" s="64"/>
      <c r="I17" s="64"/>
      <c r="J17" s="64"/>
      <c r="K17" s="65"/>
    </row>
    <row r="18" spans="1:11" s="61" customFormat="1" ht="18.600000000000001" customHeight="1">
      <c r="A18" s="123" t="s">
        <v>142</v>
      </c>
      <c r="B18" s="123"/>
      <c r="C18" s="58"/>
      <c r="D18" s="59"/>
      <c r="E18" s="59"/>
      <c r="F18" s="59"/>
      <c r="G18" s="59"/>
      <c r="H18" s="59"/>
      <c r="I18" s="59"/>
      <c r="J18" s="59"/>
      <c r="K18" s="60"/>
    </row>
    <row r="19" spans="1:11" s="70" customFormat="1" ht="18.600000000000001" customHeight="1">
      <c r="A19" s="62" t="s">
        <v>143</v>
      </c>
      <c r="B19" s="67" t="s">
        <v>144</v>
      </c>
      <c r="C19" s="63" t="s">
        <v>145</v>
      </c>
      <c r="D19" s="64">
        <f>MIN(E19,G19,I19)</f>
        <v>2000000</v>
      </c>
      <c r="E19" s="68"/>
      <c r="F19" s="68"/>
      <c r="G19" s="68">
        <v>2000000</v>
      </c>
      <c r="H19" s="68"/>
      <c r="I19" s="68"/>
      <c r="J19" s="68"/>
      <c r="K19" s="69"/>
    </row>
    <row r="20" spans="1:11" ht="18.600000000000001" customHeight="1">
      <c r="A20" s="62" t="s">
        <v>55</v>
      </c>
      <c r="B20" s="62" t="s">
        <v>146</v>
      </c>
      <c r="C20" s="63" t="s">
        <v>40</v>
      </c>
      <c r="D20" s="64">
        <f>MIN(E20,G20,I20)</f>
        <v>4500000</v>
      </c>
      <c r="E20" s="64"/>
      <c r="F20" s="64"/>
      <c r="G20" s="64">
        <v>4500000</v>
      </c>
      <c r="H20" s="64"/>
      <c r="I20" s="64"/>
      <c r="J20" s="64"/>
      <c r="K20" s="71"/>
    </row>
    <row r="21" spans="1:11" ht="18.600000000000001" customHeight="1">
      <c r="A21" s="62" t="s">
        <v>56</v>
      </c>
      <c r="B21" s="62" t="s">
        <v>147</v>
      </c>
      <c r="C21" s="63" t="s">
        <v>40</v>
      </c>
      <c r="D21" s="64">
        <f t="shared" ref="D21" si="1">MIN(E21,G21,I21)</f>
        <v>1300000</v>
      </c>
      <c r="E21" s="64"/>
      <c r="F21" s="64"/>
      <c r="G21" s="64">
        <v>1300000</v>
      </c>
      <c r="H21" s="64"/>
      <c r="I21" s="64"/>
      <c r="J21" s="64"/>
      <c r="K21" s="72"/>
    </row>
    <row r="22" spans="1:11" s="61" customFormat="1" ht="18.600000000000001" customHeight="1">
      <c r="A22" s="123" t="s">
        <v>148</v>
      </c>
      <c r="B22" s="123"/>
      <c r="C22" s="58"/>
      <c r="D22" s="59"/>
      <c r="E22" s="59"/>
      <c r="F22" s="59"/>
      <c r="G22" s="59"/>
      <c r="H22" s="59"/>
      <c r="I22" s="59"/>
      <c r="J22" s="59"/>
      <c r="K22" s="60"/>
    </row>
    <row r="23" spans="1:11" ht="18.600000000000001" customHeight="1">
      <c r="A23" s="62" t="str">
        <f>공량산출집계!A33</f>
        <v>솔레노이드밸브(물)</v>
      </c>
      <c r="B23" s="62" t="str">
        <f>공량산출집계!B33</f>
        <v>25A</v>
      </c>
      <c r="C23" s="63" t="s">
        <v>40</v>
      </c>
      <c r="D23" s="64">
        <f t="shared" ref="D23" si="2">MIN(E23,G23,I23)</f>
        <v>120000</v>
      </c>
      <c r="E23" s="64"/>
      <c r="F23" s="64"/>
      <c r="G23" s="64">
        <v>120000</v>
      </c>
      <c r="H23" s="64"/>
      <c r="I23" s="64"/>
      <c r="J23" s="64"/>
      <c r="K23" s="72"/>
    </row>
    <row r="24" spans="1:11" s="61" customFormat="1" ht="18.600000000000001" customHeight="1">
      <c r="A24" s="123" t="s">
        <v>149</v>
      </c>
      <c r="B24" s="123"/>
      <c r="C24" s="58"/>
      <c r="D24" s="59"/>
      <c r="E24" s="59"/>
      <c r="F24" s="59"/>
      <c r="G24" s="59"/>
      <c r="H24" s="59"/>
      <c r="I24" s="59"/>
      <c r="J24" s="59"/>
      <c r="K24" s="60"/>
    </row>
    <row r="25" spans="1:11" ht="18.600000000000001" customHeight="1">
      <c r="A25" s="62" t="str">
        <f>공량산출집계!A5</f>
        <v>나사없는 전선관</v>
      </c>
      <c r="B25" s="62" t="str">
        <f>공량산출집계!B5</f>
        <v>E19</v>
      </c>
      <c r="C25" s="63" t="s">
        <v>87</v>
      </c>
      <c r="D25" s="64">
        <f t="shared" ref="D25:D51" si="3">MIN(E25,G25,I25)</f>
        <v>2547</v>
      </c>
      <c r="E25" s="64">
        <v>2547</v>
      </c>
      <c r="F25" s="73">
        <v>1234</v>
      </c>
      <c r="G25" s="64"/>
      <c r="H25" s="64"/>
      <c r="I25" s="64"/>
      <c r="J25" s="64"/>
      <c r="K25" s="74"/>
    </row>
    <row r="26" spans="1:11" ht="18.600000000000001" customHeight="1">
      <c r="A26" s="62" t="str">
        <f>공량산출집계!A6</f>
        <v>나사없는 전선관</v>
      </c>
      <c r="B26" s="62" t="str">
        <f>공량산출집계!B6</f>
        <v>E25</v>
      </c>
      <c r="C26" s="63" t="s">
        <v>87</v>
      </c>
      <c r="D26" s="64">
        <f t="shared" si="3"/>
        <v>3354</v>
      </c>
      <c r="E26" s="64">
        <v>3354</v>
      </c>
      <c r="F26" s="73">
        <v>1234</v>
      </c>
      <c r="G26" s="64"/>
      <c r="H26" s="64"/>
      <c r="I26" s="64"/>
      <c r="J26" s="64"/>
      <c r="K26" s="74"/>
    </row>
    <row r="27" spans="1:11" ht="18.600000000000001" customHeight="1">
      <c r="A27" s="62" t="str">
        <f>공량산출집계!A7</f>
        <v>나사없는 전선관</v>
      </c>
      <c r="B27" s="62" t="str">
        <f>공량산출집계!B7</f>
        <v>E31</v>
      </c>
      <c r="C27" s="63" t="s">
        <v>87</v>
      </c>
      <c r="D27" s="64">
        <f t="shared" si="3"/>
        <v>4696</v>
      </c>
      <c r="E27" s="64">
        <v>4696</v>
      </c>
      <c r="F27" s="73">
        <v>1234</v>
      </c>
      <c r="G27" s="64"/>
      <c r="H27" s="64"/>
      <c r="I27" s="64"/>
      <c r="J27" s="64"/>
      <c r="K27" s="74"/>
    </row>
    <row r="28" spans="1:11" ht="18.600000000000001" customHeight="1">
      <c r="A28" s="62" t="str">
        <f>공량산출집계!A8</f>
        <v>나사없는 전선관</v>
      </c>
      <c r="B28" s="62" t="str">
        <f>공량산출집계!B8</f>
        <v>E39</v>
      </c>
      <c r="C28" s="63" t="s">
        <v>87</v>
      </c>
      <c r="D28" s="64">
        <f t="shared" si="3"/>
        <v>4697</v>
      </c>
      <c r="E28" s="64">
        <v>4697</v>
      </c>
      <c r="F28" s="73">
        <v>1234</v>
      </c>
      <c r="G28" s="64"/>
      <c r="H28" s="64"/>
      <c r="I28" s="64"/>
      <c r="J28" s="64"/>
      <c r="K28" s="74"/>
    </row>
    <row r="29" spans="1:11" ht="18.600000000000001" customHeight="1">
      <c r="A29" s="62" t="str">
        <f>공량산출집계!A9</f>
        <v>전선</v>
      </c>
      <c r="B29" s="62" t="str">
        <f>공량산출집계!B9</f>
        <v>HFIX 2.5sq</v>
      </c>
      <c r="C29" s="63" t="s">
        <v>87</v>
      </c>
      <c r="D29" s="64">
        <f t="shared" si="3"/>
        <v>649</v>
      </c>
      <c r="E29" s="64">
        <v>649</v>
      </c>
      <c r="F29" s="73">
        <v>1193</v>
      </c>
      <c r="G29" s="64"/>
      <c r="H29" s="64"/>
      <c r="I29" s="64"/>
      <c r="J29" s="64"/>
      <c r="K29" s="74"/>
    </row>
    <row r="30" spans="1:11" ht="18.600000000000001" customHeight="1">
      <c r="A30" s="62" t="str">
        <f>공량산출집계!A10</f>
        <v>케이블</v>
      </c>
      <c r="B30" s="62" t="str">
        <f>공량산출집계!B10</f>
        <v>TJV 1.0 x 2C</v>
      </c>
      <c r="C30" s="63" t="s">
        <v>87</v>
      </c>
      <c r="D30" s="64">
        <f t="shared" si="3"/>
        <v>346</v>
      </c>
      <c r="E30" s="64">
        <v>346</v>
      </c>
      <c r="F30" s="73">
        <v>1204</v>
      </c>
      <c r="G30" s="64"/>
      <c r="H30" s="64"/>
      <c r="I30" s="64"/>
      <c r="J30" s="64"/>
      <c r="K30" s="74"/>
    </row>
    <row r="31" spans="1:11" ht="18.600000000000001" customHeight="1">
      <c r="A31" s="62" t="str">
        <f>공량산출집계!A11</f>
        <v>케이블</v>
      </c>
      <c r="B31" s="62" t="str">
        <f>공량산출집계!B11</f>
        <v>F-CVVS 1.5 x 2C</v>
      </c>
      <c r="C31" s="63" t="s">
        <v>87</v>
      </c>
      <c r="D31" s="64">
        <f t="shared" si="3"/>
        <v>1610</v>
      </c>
      <c r="E31" s="64">
        <v>1610</v>
      </c>
      <c r="F31" s="73">
        <v>1209</v>
      </c>
      <c r="G31" s="64"/>
      <c r="H31" s="64"/>
      <c r="I31" s="64"/>
      <c r="J31" s="64"/>
      <c r="K31" s="74"/>
    </row>
    <row r="32" spans="1:11" ht="18.600000000000001" customHeight="1">
      <c r="A32" s="62" t="str">
        <f>공량산출집계!A12</f>
        <v>케이블</v>
      </c>
      <c r="B32" s="62" t="str">
        <f>공량산출집계!B12</f>
        <v>UTP Cat.5E 4P</v>
      </c>
      <c r="C32" s="63" t="s">
        <v>87</v>
      </c>
      <c r="D32" s="64">
        <f t="shared" si="3"/>
        <v>1100</v>
      </c>
      <c r="E32" s="64">
        <v>1100</v>
      </c>
      <c r="F32" s="73">
        <v>1207</v>
      </c>
      <c r="G32" s="64"/>
      <c r="H32" s="64"/>
      <c r="I32" s="64"/>
      <c r="J32" s="64"/>
      <c r="K32" s="74"/>
    </row>
    <row r="33" spans="1:11" ht="18.600000000000001" customHeight="1">
      <c r="A33" s="62" t="s">
        <v>39</v>
      </c>
      <c r="B33" s="62" t="str">
        <f>공량산출집계!B13</f>
        <v>AWG24 x 2P</v>
      </c>
      <c r="C33" s="63" t="s">
        <v>87</v>
      </c>
      <c r="D33" s="64">
        <f t="shared" si="3"/>
        <v>1368</v>
      </c>
      <c r="E33" s="64">
        <v>1368</v>
      </c>
      <c r="F33" s="73">
        <v>1220</v>
      </c>
      <c r="G33" s="64"/>
      <c r="H33" s="64"/>
      <c r="I33" s="64"/>
      <c r="J33" s="64"/>
      <c r="K33" s="74"/>
    </row>
    <row r="34" spans="1:11" ht="18.600000000000001" customHeight="1">
      <c r="A34" s="62" t="s">
        <v>39</v>
      </c>
      <c r="B34" s="62" t="str">
        <f>공량산출집계!B14</f>
        <v>F-CV 4.0 x 3C</v>
      </c>
      <c r="C34" s="63" t="s">
        <v>87</v>
      </c>
      <c r="D34" s="64">
        <f t="shared" si="3"/>
        <v>2551</v>
      </c>
      <c r="E34" s="64">
        <v>2551</v>
      </c>
      <c r="F34" s="73">
        <v>1207</v>
      </c>
      <c r="G34" s="64"/>
      <c r="H34" s="64"/>
      <c r="I34" s="64"/>
      <c r="J34" s="64"/>
      <c r="K34" s="74"/>
    </row>
    <row r="35" spans="1:11" ht="18.600000000000001" customHeight="1">
      <c r="A35" s="62" t="str">
        <f>공량산출집계!A15</f>
        <v>FLEX TUBE(방수형)</v>
      </c>
      <c r="B35" s="62" t="str">
        <f>공량산출집계!B15</f>
        <v>16C</v>
      </c>
      <c r="C35" s="63" t="s">
        <v>40</v>
      </c>
      <c r="D35" s="64">
        <f t="shared" si="3"/>
        <v>2700</v>
      </c>
      <c r="E35" s="64">
        <v>2700</v>
      </c>
      <c r="F35" s="73">
        <v>1233</v>
      </c>
      <c r="G35" s="64"/>
      <c r="H35" s="64"/>
      <c r="I35" s="64"/>
      <c r="J35" s="64"/>
      <c r="K35" s="74"/>
    </row>
    <row r="36" spans="1:11" ht="18.600000000000001" customHeight="1">
      <c r="A36" s="62" t="str">
        <f>공량산출집계!A16</f>
        <v>FLEX TUBE(방수형)</v>
      </c>
      <c r="B36" s="62" t="str">
        <f>공량산출집계!B16</f>
        <v>22C</v>
      </c>
      <c r="C36" s="63" t="s">
        <v>40</v>
      </c>
      <c r="D36" s="64">
        <f t="shared" si="3"/>
        <v>3550</v>
      </c>
      <c r="E36" s="64">
        <v>3550</v>
      </c>
      <c r="F36" s="73">
        <v>1233</v>
      </c>
      <c r="G36" s="64"/>
      <c r="H36" s="64"/>
      <c r="I36" s="64"/>
      <c r="J36" s="64"/>
      <c r="K36" s="74"/>
    </row>
    <row r="37" spans="1:11" ht="18.600000000000001" customHeight="1">
      <c r="A37" s="62" t="str">
        <f>공량산출집계!A17</f>
        <v>FLEX. CONNECTOR</v>
      </c>
      <c r="B37" s="62" t="str">
        <f>공량산출집계!B17</f>
        <v>16C</v>
      </c>
      <c r="C37" s="63" t="s">
        <v>40</v>
      </c>
      <c r="D37" s="64">
        <v>2260</v>
      </c>
      <c r="E37" s="64">
        <v>2260</v>
      </c>
      <c r="F37" s="73">
        <v>1233</v>
      </c>
      <c r="G37" s="64"/>
      <c r="H37" s="64"/>
      <c r="I37" s="64"/>
      <c r="J37" s="64"/>
      <c r="K37" s="74"/>
    </row>
    <row r="38" spans="1:11" ht="18.600000000000001" customHeight="1">
      <c r="A38" s="62" t="str">
        <f>공량산출집계!A18</f>
        <v>FLEX. CONNECTOR</v>
      </c>
      <c r="B38" s="62" t="str">
        <f>공량산출집계!B18</f>
        <v>22C</v>
      </c>
      <c r="C38" s="63" t="s">
        <v>40</v>
      </c>
      <c r="D38" s="64">
        <v>2880</v>
      </c>
      <c r="E38" s="64">
        <v>2880</v>
      </c>
      <c r="F38" s="73">
        <v>1233</v>
      </c>
      <c r="G38" s="64"/>
      <c r="H38" s="64"/>
      <c r="I38" s="64"/>
      <c r="J38" s="64"/>
      <c r="K38" s="74"/>
    </row>
    <row r="39" spans="1:11" ht="18.600000000000001" customHeight="1">
      <c r="A39" s="62" t="str">
        <f>공량산출집계!A19</f>
        <v>노말밴드</v>
      </c>
      <c r="B39" s="62" t="str">
        <f>공량산출집계!B19</f>
        <v>28C</v>
      </c>
      <c r="C39" s="63" t="s">
        <v>40</v>
      </c>
      <c r="D39" s="64">
        <f t="shared" si="3"/>
        <v>4031</v>
      </c>
      <c r="E39" s="64">
        <v>4031</v>
      </c>
      <c r="F39" s="73">
        <v>1231</v>
      </c>
      <c r="G39" s="64"/>
      <c r="H39" s="64"/>
      <c r="I39" s="64"/>
      <c r="J39" s="64"/>
      <c r="K39" s="74"/>
    </row>
    <row r="40" spans="1:11" ht="18.600000000000001" customHeight="1">
      <c r="A40" s="62" t="str">
        <f>공량산출집계!A20</f>
        <v>노말밴드</v>
      </c>
      <c r="B40" s="62" t="str">
        <f>공량산출집계!B20</f>
        <v>36C</v>
      </c>
      <c r="C40" s="63" t="s">
        <v>40</v>
      </c>
      <c r="D40" s="64">
        <f t="shared" si="3"/>
        <v>5412</v>
      </c>
      <c r="E40" s="64">
        <v>5412</v>
      </c>
      <c r="F40" s="73">
        <v>1231</v>
      </c>
      <c r="G40" s="64"/>
      <c r="H40" s="64"/>
      <c r="I40" s="64"/>
      <c r="J40" s="64"/>
      <c r="K40" s="74"/>
    </row>
    <row r="41" spans="1:11" ht="18.600000000000001" customHeight="1">
      <c r="A41" s="62" t="str">
        <f>공량산출집계!A21</f>
        <v>앙카볼트</v>
      </c>
      <c r="B41" s="62" t="str">
        <f>공량산출집계!B21</f>
        <v>3/8"</v>
      </c>
      <c r="C41" s="63" t="s">
        <v>40</v>
      </c>
      <c r="D41" s="64">
        <f t="shared" si="3"/>
        <v>166</v>
      </c>
      <c r="E41" s="64">
        <v>166</v>
      </c>
      <c r="F41" s="64">
        <v>48</v>
      </c>
      <c r="G41" s="64"/>
      <c r="H41" s="64"/>
      <c r="I41" s="64"/>
      <c r="J41" s="64"/>
      <c r="K41" s="74"/>
    </row>
    <row r="42" spans="1:11" ht="18.600000000000001" customHeight="1">
      <c r="A42" s="62" t="str">
        <f>공량산출집계!A22</f>
        <v>행가</v>
      </c>
      <c r="B42" s="62" t="str">
        <f>공량산출집계!B22</f>
        <v>3/8" x 1m</v>
      </c>
      <c r="C42" s="63" t="s">
        <v>40</v>
      </c>
      <c r="D42" s="64">
        <v>801</v>
      </c>
      <c r="E42" s="64">
        <v>801</v>
      </c>
      <c r="F42" s="64">
        <v>43</v>
      </c>
      <c r="G42" s="64"/>
      <c r="H42" s="64"/>
      <c r="I42" s="64"/>
      <c r="J42" s="64"/>
      <c r="K42" s="74"/>
    </row>
    <row r="43" spans="1:11" ht="18.600000000000001" customHeight="1">
      <c r="A43" s="62" t="str">
        <f>공량산출집계!A23</f>
        <v>찬넬</v>
      </c>
      <c r="B43" s="62" t="str">
        <f>공량산출집계!B23</f>
        <v>1.2m</v>
      </c>
      <c r="C43" s="63" t="s">
        <v>40</v>
      </c>
      <c r="D43" s="64">
        <f t="shared" si="3"/>
        <v>5460</v>
      </c>
      <c r="E43" s="64">
        <v>5460</v>
      </c>
      <c r="F43" s="64">
        <v>1231</v>
      </c>
      <c r="G43" s="64"/>
      <c r="H43" s="64"/>
      <c r="I43" s="64"/>
      <c r="J43" s="64"/>
      <c r="K43" s="74"/>
    </row>
    <row r="44" spans="1:11" ht="18.600000000000001" customHeight="1">
      <c r="A44" s="62" t="str">
        <f>공량산출집계!A24</f>
        <v>JOINT BOX</v>
      </c>
      <c r="B44" s="62" t="str">
        <f>공량산출집계!B24</f>
        <v>100x100x50</v>
      </c>
      <c r="C44" s="63" t="s">
        <v>40</v>
      </c>
      <c r="D44" s="64">
        <f t="shared" si="3"/>
        <v>2475</v>
      </c>
      <c r="E44" s="75">
        <v>2475</v>
      </c>
      <c r="F44" s="64">
        <v>1235</v>
      </c>
      <c r="G44" s="64"/>
      <c r="H44" s="64"/>
      <c r="I44" s="64"/>
      <c r="J44" s="64"/>
      <c r="K44" s="74"/>
    </row>
    <row r="45" spans="1:11" ht="18.600000000000001" customHeight="1">
      <c r="A45" s="62" t="str">
        <f>공량산출집계!A25</f>
        <v>PULL BOX</v>
      </c>
      <c r="B45" s="62" t="str">
        <f>공량산출집계!B25</f>
        <v>150x150x100</v>
      </c>
      <c r="C45" s="63" t="s">
        <v>40</v>
      </c>
      <c r="D45" s="64">
        <f t="shared" si="3"/>
        <v>3245</v>
      </c>
      <c r="E45" s="75">
        <v>3245</v>
      </c>
      <c r="F45" s="64">
        <v>1235</v>
      </c>
      <c r="G45" s="64"/>
      <c r="H45" s="64"/>
      <c r="I45" s="64"/>
      <c r="J45" s="64"/>
      <c r="K45" s="74"/>
    </row>
    <row r="46" spans="1:11" ht="18.600000000000001" customHeight="1">
      <c r="A46" s="62" t="str">
        <f>공량산출집계!A26</f>
        <v>PULL BOX</v>
      </c>
      <c r="B46" s="62" t="str">
        <f>공량산출집계!B26</f>
        <v>200x200x100</v>
      </c>
      <c r="C46" s="63" t="s">
        <v>40</v>
      </c>
      <c r="D46" s="64">
        <f t="shared" si="3"/>
        <v>4378</v>
      </c>
      <c r="E46" s="75">
        <v>4378</v>
      </c>
      <c r="F46" s="64">
        <v>1235</v>
      </c>
      <c r="G46" s="64"/>
      <c r="H46" s="64"/>
      <c r="I46" s="64"/>
      <c r="J46" s="64"/>
      <c r="K46" s="74"/>
    </row>
    <row r="47" spans="1:11" ht="18.600000000000001" customHeight="1">
      <c r="A47" s="62" t="str">
        <f>공량산출집계!A27</f>
        <v>PULL BOX</v>
      </c>
      <c r="B47" s="62" t="str">
        <f>공량산출집계!B27</f>
        <v>300x300x200</v>
      </c>
      <c r="C47" s="63" t="s">
        <v>40</v>
      </c>
      <c r="D47" s="64">
        <f t="shared" si="3"/>
        <v>11935</v>
      </c>
      <c r="E47" s="75">
        <v>11935</v>
      </c>
      <c r="F47" s="64">
        <v>1235</v>
      </c>
      <c r="G47" s="64"/>
      <c r="H47" s="64"/>
      <c r="I47" s="64"/>
      <c r="J47" s="64"/>
      <c r="K47" s="74"/>
    </row>
    <row r="48" spans="1:11" ht="18.600000000000001" customHeight="1">
      <c r="A48" s="62" t="str">
        <f>공량산출집계!A28</f>
        <v>수위지시조절기</v>
      </c>
      <c r="B48" s="62" t="str">
        <f>공량산출집계!B28</f>
        <v>FLOAT (센서*1)</v>
      </c>
      <c r="C48" s="63" t="s">
        <v>40</v>
      </c>
      <c r="D48" s="64">
        <f t="shared" si="3"/>
        <v>320000</v>
      </c>
      <c r="E48" s="64">
        <v>320000</v>
      </c>
      <c r="F48" s="64">
        <v>1084</v>
      </c>
      <c r="G48" s="64"/>
      <c r="H48" s="64"/>
      <c r="I48" s="64"/>
      <c r="J48" s="64"/>
      <c r="K48" s="74"/>
    </row>
    <row r="49" spans="1:11" ht="18.600000000000001" customHeight="1">
      <c r="A49" s="62" t="str">
        <f>공량산출집계!A29</f>
        <v>수위지시조절기</v>
      </c>
      <c r="B49" s="62" t="str">
        <f>공량산출집계!B29</f>
        <v>FLOAT (센서*2)</v>
      </c>
      <c r="C49" s="63" t="s">
        <v>40</v>
      </c>
      <c r="D49" s="64">
        <f t="shared" si="3"/>
        <v>720000</v>
      </c>
      <c r="E49" s="64">
        <v>720000</v>
      </c>
      <c r="F49" s="64">
        <v>1084</v>
      </c>
      <c r="G49" s="64"/>
      <c r="H49" s="64"/>
      <c r="I49" s="64"/>
      <c r="J49" s="64"/>
      <c r="K49" s="74"/>
    </row>
    <row r="50" spans="1:11" ht="18.600000000000001" customHeight="1">
      <c r="A50" s="62" t="str">
        <f>공량산출집계!A30</f>
        <v>수위조절기</v>
      </c>
      <c r="B50" s="62" t="str">
        <f>공량산출집계!B30</f>
        <v>QUICK 4P</v>
      </c>
      <c r="C50" s="63" t="s">
        <v>40</v>
      </c>
      <c r="D50" s="64">
        <f t="shared" si="3"/>
        <v>300000</v>
      </c>
      <c r="E50" s="64">
        <v>300000</v>
      </c>
      <c r="F50" s="64">
        <v>1084</v>
      </c>
      <c r="G50" s="64"/>
      <c r="H50" s="64"/>
      <c r="I50" s="64"/>
      <c r="J50" s="64"/>
      <c r="K50" s="74"/>
    </row>
    <row r="51" spans="1:11" s="76" customFormat="1" ht="18.600000000000001" customHeight="1">
      <c r="A51" s="62" t="str">
        <f>공량산출집계!A31</f>
        <v>누수감지기</v>
      </c>
      <c r="B51" s="62" t="str">
        <f>공량산출집계!B31</f>
        <v>LOCAL MADE</v>
      </c>
      <c r="C51" s="63" t="s">
        <v>40</v>
      </c>
      <c r="D51" s="64">
        <f t="shared" si="3"/>
        <v>37000</v>
      </c>
      <c r="E51" s="64"/>
      <c r="F51" s="73"/>
      <c r="G51" s="64">
        <v>37000</v>
      </c>
      <c r="H51" s="64"/>
      <c r="I51" s="64"/>
      <c r="J51" s="64"/>
      <c r="K51" s="72"/>
    </row>
    <row r="52" spans="1:11" s="61" customFormat="1" ht="18.600000000000001" customHeight="1">
      <c r="A52" s="123" t="s">
        <v>150</v>
      </c>
      <c r="B52" s="123"/>
      <c r="C52" s="77"/>
      <c r="D52" s="59"/>
      <c r="E52" s="59"/>
      <c r="F52" s="59"/>
      <c r="G52" s="59"/>
      <c r="H52" s="59"/>
      <c r="I52" s="59"/>
      <c r="J52" s="59"/>
      <c r="K52" s="60"/>
    </row>
    <row r="53" spans="1:11" ht="18.600000000000001" customHeight="1">
      <c r="A53" s="62" t="s">
        <v>151</v>
      </c>
      <c r="B53" s="62" t="s">
        <v>42</v>
      </c>
      <c r="C53" s="63" t="s">
        <v>152</v>
      </c>
      <c r="D53" s="64"/>
      <c r="E53" s="64"/>
      <c r="F53" s="64"/>
      <c r="G53" s="64"/>
      <c r="H53" s="64"/>
      <c r="I53" s="64"/>
      <c r="J53" s="64">
        <v>272860</v>
      </c>
      <c r="K53" s="78" t="s">
        <v>134</v>
      </c>
    </row>
    <row r="54" spans="1:11" ht="18.600000000000001" customHeight="1">
      <c r="A54" s="62" t="s">
        <v>151</v>
      </c>
      <c r="B54" s="62" t="s">
        <v>43</v>
      </c>
      <c r="C54" s="63" t="s">
        <v>152</v>
      </c>
      <c r="D54" s="64"/>
      <c r="E54" s="64"/>
      <c r="F54" s="64"/>
      <c r="G54" s="64"/>
      <c r="H54" s="64"/>
      <c r="I54" s="64"/>
      <c r="J54" s="64">
        <v>301374</v>
      </c>
      <c r="K54" s="78" t="s">
        <v>134</v>
      </c>
    </row>
    <row r="55" spans="1:11" ht="18.600000000000001" customHeight="1">
      <c r="A55" s="62" t="s">
        <v>151</v>
      </c>
      <c r="B55" s="62" t="s">
        <v>44</v>
      </c>
      <c r="C55" s="63" t="s">
        <v>152</v>
      </c>
      <c r="D55" s="64"/>
      <c r="E55" s="64"/>
      <c r="F55" s="64"/>
      <c r="G55" s="64"/>
      <c r="H55" s="64"/>
      <c r="I55" s="64"/>
      <c r="J55" s="64">
        <v>310890</v>
      </c>
      <c r="K55" s="78" t="s">
        <v>134</v>
      </c>
    </row>
    <row r="56" spans="1:11" ht="18.600000000000001" customHeight="1">
      <c r="A56" s="62" t="s">
        <v>151</v>
      </c>
      <c r="B56" s="62" t="s">
        <v>45</v>
      </c>
      <c r="C56" s="63" t="s">
        <v>152</v>
      </c>
      <c r="D56" s="64"/>
      <c r="E56" s="64"/>
      <c r="F56" s="64"/>
      <c r="G56" s="64"/>
      <c r="H56" s="64"/>
      <c r="I56" s="64"/>
      <c r="J56" s="64">
        <v>423830</v>
      </c>
      <c r="K56" s="78" t="s">
        <v>134</v>
      </c>
    </row>
    <row r="57" spans="1:11" ht="18.600000000000001" customHeight="1">
      <c r="A57" s="62" t="s">
        <v>151</v>
      </c>
      <c r="B57" s="62" t="s">
        <v>46</v>
      </c>
      <c r="C57" s="63" t="s">
        <v>152</v>
      </c>
      <c r="D57" s="64"/>
      <c r="E57" s="64"/>
      <c r="F57" s="64"/>
      <c r="G57" s="64"/>
      <c r="H57" s="64"/>
      <c r="I57" s="64"/>
      <c r="J57" s="64">
        <v>167081</v>
      </c>
      <c r="K57" s="78" t="s">
        <v>134</v>
      </c>
    </row>
    <row r="58" spans="1:11" ht="18.600000000000001" customHeight="1">
      <c r="A58" s="62"/>
      <c r="B58" s="62"/>
      <c r="C58" s="63"/>
      <c r="D58" s="64"/>
      <c r="E58" s="64"/>
      <c r="F58" s="64"/>
      <c r="G58" s="64"/>
      <c r="H58" s="64"/>
      <c r="I58" s="64"/>
      <c r="J58" s="64"/>
      <c r="K58" s="78"/>
    </row>
  </sheetData>
  <mergeCells count="14">
    <mergeCell ref="A2:C2"/>
    <mergeCell ref="D2:K2"/>
    <mergeCell ref="A3:A4"/>
    <mergeCell ref="B3:B4"/>
    <mergeCell ref="C3:C4"/>
    <mergeCell ref="D3:D4"/>
    <mergeCell ref="E3:F3"/>
    <mergeCell ref="G3:I3"/>
    <mergeCell ref="K3:K4"/>
    <mergeCell ref="A5:B5"/>
    <mergeCell ref="A18:B18"/>
    <mergeCell ref="A22:B22"/>
    <mergeCell ref="A24:B24"/>
    <mergeCell ref="A52:B52"/>
  </mergeCells>
  <phoneticPr fontId="2" type="noConversion"/>
  <printOptions horizontalCentered="1" verticalCentered="1"/>
  <pageMargins left="0.39370078740157483" right="0.39370078740157483" top="0.59055118110236227" bottom="0.39370078740157483" header="0.39370078740157483" footer="0"/>
  <pageSetup paperSize="9" scale="90" fitToHeight="0" orientation="landscape" r:id="rId1"/>
  <headerFooter alignWithMargins="0">
    <oddHeader>&amp;C&amp;"맑은 고딕,굵게"&amp;20단 가 대 비 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view="pageBreakPreview" zoomScaleNormal="100" zoomScaleSheetLayoutView="100" workbookViewId="0">
      <pane ySplit="4" topLeftCell="A20" activePane="bottomLeft" state="frozen"/>
      <selection activeCell="H44" sqref="H44"/>
      <selection pane="bottomLeft" activeCell="D47" sqref="D47"/>
    </sheetView>
  </sheetViews>
  <sheetFormatPr defaultColWidth="5.44140625" defaultRowHeight="13.5"/>
  <cols>
    <col min="1" max="1" width="13.44140625" style="66" customWidth="1"/>
    <col min="2" max="2" width="12.77734375" style="66" customWidth="1"/>
    <col min="3" max="3" width="6.21875" style="66" customWidth="1"/>
    <col min="4" max="4" width="5.33203125" style="66" customWidth="1"/>
    <col min="5" max="5" width="7" style="66" customWidth="1"/>
    <col min="6" max="6" width="7.21875" style="66" customWidth="1"/>
    <col min="7" max="7" width="8.21875" style="66" customWidth="1"/>
    <col min="8" max="8" width="7.21875" style="66" customWidth="1"/>
    <col min="9" max="9" width="8.21875" style="66" customWidth="1"/>
    <col min="10" max="10" width="7.21875" style="66" customWidth="1"/>
    <col min="11" max="11" width="8.21875" style="66" customWidth="1"/>
    <col min="12" max="12" width="7.21875" style="66" customWidth="1"/>
    <col min="13" max="13" width="8.21875" style="66" customWidth="1"/>
    <col min="14" max="14" width="7.21875" style="66" customWidth="1"/>
    <col min="15" max="15" width="8.21875" style="66" customWidth="1"/>
    <col min="16" max="16" width="7.21875" style="66" customWidth="1"/>
    <col min="17" max="17" width="8.21875" style="66" customWidth="1"/>
    <col min="18" max="18" width="7.21875" style="66" customWidth="1"/>
    <col min="19" max="19" width="8.21875" style="66" customWidth="1"/>
    <col min="20" max="20" width="7.44140625" style="66" customWidth="1"/>
    <col min="21" max="22" width="3.77734375" style="66" customWidth="1"/>
    <col min="23" max="227" width="8.77734375" style="66" customWidth="1"/>
    <col min="228" max="228" width="14.109375" style="66" bestFit="1" customWidth="1"/>
    <col min="229" max="229" width="12.88671875" style="66" bestFit="1" customWidth="1"/>
    <col min="230" max="16384" width="5.44140625" style="66"/>
  </cols>
  <sheetData>
    <row r="1" spans="1:20" s="52" customFormat="1" ht="19.899999999999999" customHeight="1">
      <c r="A1" s="50" t="str">
        <f>'[1]실행갑지(최종)'!A7&amp;'[1]실행갑지(최종)'!C7</f>
        <v>* 물 품 명  :  대동면행정복지센터 및 온누리센터 자동제어공사</v>
      </c>
      <c r="B1" s="51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0" s="53" customFormat="1" ht="19.5" customHeight="1">
      <c r="A2" s="136" t="s">
        <v>119</v>
      </c>
      <c r="B2" s="137"/>
      <c r="C2" s="138" t="s">
        <v>153</v>
      </c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40"/>
    </row>
    <row r="3" spans="1:20" s="55" customFormat="1" ht="19.5" customHeight="1">
      <c r="A3" s="126" t="s">
        <v>154</v>
      </c>
      <c r="B3" s="126"/>
      <c r="C3" s="141" t="s">
        <v>155</v>
      </c>
      <c r="D3" s="143" t="s">
        <v>156</v>
      </c>
      <c r="E3" s="143" t="s">
        <v>157</v>
      </c>
      <c r="F3" s="128" t="s">
        <v>158</v>
      </c>
      <c r="G3" s="129"/>
      <c r="H3" s="128" t="s">
        <v>159</v>
      </c>
      <c r="I3" s="129"/>
      <c r="J3" s="128" t="s">
        <v>160</v>
      </c>
      <c r="K3" s="129"/>
      <c r="L3" s="128" t="s">
        <v>161</v>
      </c>
      <c r="M3" s="129"/>
      <c r="N3" s="128" t="s">
        <v>162</v>
      </c>
      <c r="O3" s="129"/>
      <c r="P3" s="128" t="s">
        <v>163</v>
      </c>
      <c r="Q3" s="129"/>
      <c r="R3" s="128" t="s">
        <v>164</v>
      </c>
      <c r="S3" s="129"/>
      <c r="T3" s="145" t="s">
        <v>165</v>
      </c>
    </row>
    <row r="4" spans="1:20" s="55" customFormat="1" ht="19.5" customHeight="1">
      <c r="A4" s="147" t="s">
        <v>166</v>
      </c>
      <c r="B4" s="148"/>
      <c r="C4" s="142"/>
      <c r="D4" s="144"/>
      <c r="E4" s="144"/>
      <c r="F4" s="79" t="s">
        <v>167</v>
      </c>
      <c r="G4" s="57" t="s">
        <v>168</v>
      </c>
      <c r="H4" s="79" t="s">
        <v>167</v>
      </c>
      <c r="I4" s="57" t="s">
        <v>168</v>
      </c>
      <c r="J4" s="79" t="s">
        <v>167</v>
      </c>
      <c r="K4" s="57" t="s">
        <v>168</v>
      </c>
      <c r="L4" s="79" t="s">
        <v>167</v>
      </c>
      <c r="M4" s="57" t="s">
        <v>168</v>
      </c>
      <c r="N4" s="79" t="s">
        <v>167</v>
      </c>
      <c r="O4" s="57" t="s">
        <v>168</v>
      </c>
      <c r="P4" s="79" t="s">
        <v>167</v>
      </c>
      <c r="Q4" s="57" t="s">
        <v>168</v>
      </c>
      <c r="R4" s="79" t="s">
        <v>167</v>
      </c>
      <c r="S4" s="57" t="s">
        <v>168</v>
      </c>
      <c r="T4" s="146"/>
    </row>
    <row r="5" spans="1:20" ht="19.5" customHeight="1">
      <c r="A5" s="80" t="str">
        <f>수량산출집계!A5</f>
        <v>나사없는 전선관</v>
      </c>
      <c r="B5" s="80" t="str">
        <f>수량산출집계!B5</f>
        <v>E19</v>
      </c>
      <c r="C5" s="81">
        <f>수량산출집계!Q5</f>
        <v>237</v>
      </c>
      <c r="D5" s="82">
        <v>0.1</v>
      </c>
      <c r="E5" s="83">
        <f>ROUNDUP(C5*D5+C5,0)</f>
        <v>261</v>
      </c>
      <c r="F5" s="84">
        <f>0.05*1.2</f>
        <v>0.06</v>
      </c>
      <c r="G5" s="84">
        <f t="shared" ref="G5:G9" si="0">$C5*F5</f>
        <v>14.219999999999999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5" t="s">
        <v>169</v>
      </c>
    </row>
    <row r="6" spans="1:20" ht="19.5" customHeight="1">
      <c r="A6" s="80" t="str">
        <f>수량산출집계!A6</f>
        <v>나사없는 전선관</v>
      </c>
      <c r="B6" s="80" t="str">
        <f>수량산출집계!B6</f>
        <v>E25</v>
      </c>
      <c r="C6" s="81">
        <f>수량산출집계!Q6</f>
        <v>150</v>
      </c>
      <c r="D6" s="82">
        <v>0.1</v>
      </c>
      <c r="E6" s="83">
        <f t="shared" ref="E6:E30" si="1">ROUNDUP(C6*D6+C6,0)</f>
        <v>165</v>
      </c>
      <c r="F6" s="84">
        <f>0.06*1.2</f>
        <v>7.1999999999999995E-2</v>
      </c>
      <c r="G6" s="84">
        <f t="shared" si="0"/>
        <v>10.799999999999999</v>
      </c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5" t="s">
        <v>169</v>
      </c>
    </row>
    <row r="7" spans="1:20" ht="19.5" customHeight="1">
      <c r="A7" s="80" t="str">
        <f>수량산출집계!A7</f>
        <v>나사없는 전선관</v>
      </c>
      <c r="B7" s="80" t="str">
        <f>수량산출집계!B7</f>
        <v>E31</v>
      </c>
      <c r="C7" s="81">
        <f>수량산출집계!Q7</f>
        <v>145</v>
      </c>
      <c r="D7" s="82">
        <v>0.1</v>
      </c>
      <c r="E7" s="83">
        <f t="shared" si="1"/>
        <v>160</v>
      </c>
      <c r="F7" s="84">
        <f>0.08*1.2</f>
        <v>9.6000000000000002E-2</v>
      </c>
      <c r="G7" s="84">
        <f t="shared" si="0"/>
        <v>13.92</v>
      </c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5" t="s">
        <v>169</v>
      </c>
    </row>
    <row r="8" spans="1:20" ht="19.5" customHeight="1">
      <c r="A8" s="80" t="str">
        <f>수량산출집계!A8</f>
        <v>나사없는 전선관</v>
      </c>
      <c r="B8" s="80" t="str">
        <f>수량산출집계!B8</f>
        <v>E39</v>
      </c>
      <c r="C8" s="81">
        <f>수량산출집계!Q8</f>
        <v>22</v>
      </c>
      <c r="D8" s="82">
        <v>0.1</v>
      </c>
      <c r="E8" s="83">
        <f t="shared" si="1"/>
        <v>25</v>
      </c>
      <c r="F8" s="84">
        <f>0.1*1.2</f>
        <v>0.12</v>
      </c>
      <c r="G8" s="84">
        <f t="shared" si="0"/>
        <v>2.6399999999999997</v>
      </c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5" t="s">
        <v>169</v>
      </c>
    </row>
    <row r="9" spans="1:20" ht="19.5" customHeight="1">
      <c r="A9" s="80" t="str">
        <f>수량산출집계!A12</f>
        <v>전선</v>
      </c>
      <c r="B9" s="80" t="str">
        <f>수량산출집계!B12</f>
        <v>HFIX 2.5sq</v>
      </c>
      <c r="C9" s="81">
        <f>수량산출집계!Q12</f>
        <v>192</v>
      </c>
      <c r="D9" s="82">
        <v>0.1</v>
      </c>
      <c r="E9" s="83">
        <f t="shared" si="1"/>
        <v>212</v>
      </c>
      <c r="F9" s="84">
        <v>0.01</v>
      </c>
      <c r="G9" s="84">
        <f t="shared" si="0"/>
        <v>1.92</v>
      </c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5" t="s">
        <v>170</v>
      </c>
    </row>
    <row r="10" spans="1:20" ht="19.5" customHeight="1">
      <c r="A10" s="80" t="str">
        <f>수량산출집계!A13</f>
        <v>케이블</v>
      </c>
      <c r="B10" s="80" t="str">
        <f>수량산출집계!B13</f>
        <v>TJV 1.0 x 2C</v>
      </c>
      <c r="C10" s="81">
        <f>수량산출집계!Q13</f>
        <v>150</v>
      </c>
      <c r="D10" s="82">
        <v>0.05</v>
      </c>
      <c r="E10" s="83">
        <f t="shared" si="1"/>
        <v>158</v>
      </c>
      <c r="F10" s="84"/>
      <c r="G10" s="84"/>
      <c r="H10" s="84">
        <v>1.4E-2</v>
      </c>
      <c r="I10" s="84">
        <f t="shared" ref="I10:I14" si="2">$C10*H10</f>
        <v>2.1</v>
      </c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5" t="s">
        <v>171</v>
      </c>
    </row>
    <row r="11" spans="1:20" ht="19.5" customHeight="1">
      <c r="A11" s="80" t="s">
        <v>39</v>
      </c>
      <c r="B11" s="80" t="str">
        <f>수량산출집계!B15</f>
        <v>F-CVVS 1.5 x 2C</v>
      </c>
      <c r="C11" s="81">
        <f>수량산출집계!Q15</f>
        <v>227</v>
      </c>
      <c r="D11" s="82">
        <v>0.05</v>
      </c>
      <c r="E11" s="83">
        <f t="shared" si="1"/>
        <v>239</v>
      </c>
      <c r="F11" s="84"/>
      <c r="G11" s="84"/>
      <c r="H11" s="84">
        <v>1.6799999999999999E-2</v>
      </c>
      <c r="I11" s="84">
        <f t="shared" si="2"/>
        <v>3.8135999999999997</v>
      </c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5" t="s">
        <v>171</v>
      </c>
    </row>
    <row r="12" spans="1:20" ht="19.5" customHeight="1">
      <c r="A12" s="80" t="s">
        <v>39</v>
      </c>
      <c r="B12" s="80" t="str">
        <f>수량산출집계!B17</f>
        <v>UTP Cat.5E 4P</v>
      </c>
      <c r="C12" s="81">
        <f>수량산출집계!Q17</f>
        <v>111</v>
      </c>
      <c r="D12" s="82">
        <v>0.05</v>
      </c>
      <c r="E12" s="83">
        <f t="shared" si="1"/>
        <v>117</v>
      </c>
      <c r="F12" s="84"/>
      <c r="G12" s="84"/>
      <c r="H12" s="84"/>
      <c r="I12" s="84">
        <f t="shared" si="2"/>
        <v>0</v>
      </c>
      <c r="J12" s="84"/>
      <c r="K12" s="84"/>
      <c r="L12" s="84"/>
      <c r="M12" s="84"/>
      <c r="N12" s="84"/>
      <c r="O12" s="84"/>
      <c r="P12" s="84">
        <v>1.7999999999999999E-2</v>
      </c>
      <c r="Q12" s="84">
        <f>$C12*P12</f>
        <v>1.9979999999999998</v>
      </c>
      <c r="R12" s="84"/>
      <c r="S12" s="84"/>
      <c r="T12" s="85" t="s">
        <v>172</v>
      </c>
    </row>
    <row r="13" spans="1:20" ht="19.5" customHeight="1">
      <c r="A13" s="80" t="s">
        <v>39</v>
      </c>
      <c r="B13" s="80" t="str">
        <f>수량산출집계!B18</f>
        <v>AWG24 x 2P</v>
      </c>
      <c r="C13" s="81">
        <f>수량산출집계!Q18</f>
        <v>105</v>
      </c>
      <c r="D13" s="82">
        <v>0.05</v>
      </c>
      <c r="E13" s="83">
        <f t="shared" si="1"/>
        <v>111</v>
      </c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>
        <v>2.3400000000000001E-2</v>
      </c>
      <c r="Q13" s="84">
        <f>$C13*P13</f>
        <v>2.4569999999999999</v>
      </c>
      <c r="R13" s="84"/>
      <c r="S13" s="84"/>
      <c r="T13" s="85" t="s">
        <v>172</v>
      </c>
    </row>
    <row r="14" spans="1:20" ht="19.5" customHeight="1">
      <c r="A14" s="80" t="s">
        <v>39</v>
      </c>
      <c r="B14" s="80" t="str">
        <f>수량산출집계!B20</f>
        <v>F-CV 4.0 x 3C</v>
      </c>
      <c r="C14" s="81">
        <f>수량산출집계!Q20</f>
        <v>111</v>
      </c>
      <c r="D14" s="82">
        <v>0.05</v>
      </c>
      <c r="E14" s="83">
        <f t="shared" si="1"/>
        <v>117</v>
      </c>
      <c r="F14" s="84"/>
      <c r="G14" s="84"/>
      <c r="H14" s="84">
        <v>2.1999999999999999E-2</v>
      </c>
      <c r="I14" s="84">
        <f t="shared" si="2"/>
        <v>2.4419999999999997</v>
      </c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5" t="s">
        <v>171</v>
      </c>
    </row>
    <row r="15" spans="1:20" ht="19.5" customHeight="1">
      <c r="A15" s="80" t="str">
        <f>수량산출집계!A22</f>
        <v>FLEX TUBE(방수형)</v>
      </c>
      <c r="B15" s="80" t="str">
        <f>수량산출집계!B22</f>
        <v>16C</v>
      </c>
      <c r="C15" s="81">
        <f>수량산출집계!Q22</f>
        <v>3</v>
      </c>
      <c r="D15" s="82">
        <v>0.1</v>
      </c>
      <c r="E15" s="83">
        <f t="shared" si="1"/>
        <v>4</v>
      </c>
      <c r="F15" s="86">
        <v>0.04</v>
      </c>
      <c r="G15" s="84">
        <f>$C15*F15</f>
        <v>0.12</v>
      </c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5" t="s">
        <v>169</v>
      </c>
    </row>
    <row r="16" spans="1:20" ht="19.5" customHeight="1">
      <c r="A16" s="80" t="str">
        <f>수량산출집계!A23</f>
        <v>FLEX TUBE(방수형)</v>
      </c>
      <c r="B16" s="80" t="str">
        <f>수량산출집계!B23</f>
        <v>22C</v>
      </c>
      <c r="C16" s="81">
        <f>수량산출집계!Q23</f>
        <v>5</v>
      </c>
      <c r="D16" s="82">
        <v>0.1</v>
      </c>
      <c r="E16" s="83">
        <f t="shared" si="1"/>
        <v>6</v>
      </c>
      <c r="F16" s="84">
        <v>4.8000000000000001E-2</v>
      </c>
      <c r="G16" s="84">
        <f>$C16*F16</f>
        <v>0.24</v>
      </c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5" t="s">
        <v>169</v>
      </c>
    </row>
    <row r="17" spans="1:20" ht="19.5" customHeight="1">
      <c r="A17" s="80" t="str">
        <f>수량산출집계!A24</f>
        <v>FLEX. CONNECTOR</v>
      </c>
      <c r="B17" s="80" t="str">
        <f>수량산출집계!B24</f>
        <v>16C</v>
      </c>
      <c r="C17" s="81">
        <f>수량산출집계!Q24</f>
        <v>6</v>
      </c>
      <c r="D17" s="82">
        <v>0</v>
      </c>
      <c r="E17" s="83">
        <f t="shared" si="1"/>
        <v>6</v>
      </c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5"/>
    </row>
    <row r="18" spans="1:20" ht="19.5" customHeight="1">
      <c r="A18" s="80" t="str">
        <f>수량산출집계!A25</f>
        <v>FLEX. CONNECTOR</v>
      </c>
      <c r="B18" s="80" t="str">
        <f>수량산출집계!B25</f>
        <v>22C</v>
      </c>
      <c r="C18" s="81">
        <f>수량산출집계!Q25</f>
        <v>10</v>
      </c>
      <c r="D18" s="82">
        <v>0</v>
      </c>
      <c r="E18" s="83">
        <f t="shared" si="1"/>
        <v>10</v>
      </c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5"/>
    </row>
    <row r="19" spans="1:20" ht="19.5" customHeight="1">
      <c r="A19" s="80" t="str">
        <f>수량산출집계!A26</f>
        <v>노말밴드</v>
      </c>
      <c r="B19" s="80" t="str">
        <f>수량산출집계!B26</f>
        <v>28C</v>
      </c>
      <c r="C19" s="81">
        <f>수량산출집계!Q26</f>
        <v>2</v>
      </c>
      <c r="D19" s="82">
        <v>0</v>
      </c>
      <c r="E19" s="83">
        <f t="shared" si="1"/>
        <v>2</v>
      </c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5"/>
    </row>
    <row r="20" spans="1:20" ht="19.5" customHeight="1">
      <c r="A20" s="80" t="str">
        <f>수량산출집계!A27</f>
        <v>노말밴드</v>
      </c>
      <c r="B20" s="80" t="str">
        <f>수량산출집계!B27</f>
        <v>36C</v>
      </c>
      <c r="C20" s="81">
        <f>수량산출집계!Q27</f>
        <v>2</v>
      </c>
      <c r="D20" s="82">
        <v>0</v>
      </c>
      <c r="E20" s="83">
        <f t="shared" si="1"/>
        <v>2</v>
      </c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5"/>
    </row>
    <row r="21" spans="1:20" ht="19.5" customHeight="1">
      <c r="A21" s="80" t="str">
        <f>수량산출집계!A28</f>
        <v>앙카볼트</v>
      </c>
      <c r="B21" s="80" t="str">
        <f>수량산출집계!B28</f>
        <v>3/8"</v>
      </c>
      <c r="C21" s="81">
        <f>수량산출집계!Q28</f>
        <v>40</v>
      </c>
      <c r="D21" s="82">
        <v>0</v>
      </c>
      <c r="E21" s="83">
        <f t="shared" si="1"/>
        <v>40</v>
      </c>
      <c r="F21" s="84"/>
      <c r="G21" s="84">
        <f>$C21*F21</f>
        <v>0</v>
      </c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7"/>
    </row>
    <row r="22" spans="1:20" ht="19.5" customHeight="1">
      <c r="A22" s="80" t="str">
        <f>수량산출집계!A29</f>
        <v>행가</v>
      </c>
      <c r="B22" s="80" t="str">
        <f>수량산출집계!B29</f>
        <v>3/8" x 1m</v>
      </c>
      <c r="C22" s="81">
        <f>수량산출집계!Q29</f>
        <v>40</v>
      </c>
      <c r="D22" s="82">
        <v>0</v>
      </c>
      <c r="E22" s="83">
        <f t="shared" si="1"/>
        <v>40</v>
      </c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5"/>
    </row>
    <row r="23" spans="1:20" ht="19.5" customHeight="1">
      <c r="A23" s="80" t="str">
        <f>수량산출집계!A30</f>
        <v>찬넬</v>
      </c>
      <c r="B23" s="80" t="str">
        <f>수량산출집계!B30</f>
        <v>1.2m</v>
      </c>
      <c r="C23" s="81">
        <f>수량산출집계!Q30</f>
        <v>29</v>
      </c>
      <c r="D23" s="82">
        <v>0</v>
      </c>
      <c r="E23" s="83">
        <f t="shared" si="1"/>
        <v>29</v>
      </c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5"/>
    </row>
    <row r="24" spans="1:20" ht="19.5" customHeight="1">
      <c r="A24" s="80" t="str">
        <f>수량산출집계!A31</f>
        <v>JOINT BOX</v>
      </c>
      <c r="B24" s="80" t="str">
        <f>수량산출집계!B31</f>
        <v>100x100x50</v>
      </c>
      <c r="C24" s="81">
        <f>수량산출집계!Q31</f>
        <v>16</v>
      </c>
      <c r="D24" s="82">
        <v>0</v>
      </c>
      <c r="E24" s="83">
        <f t="shared" si="1"/>
        <v>16</v>
      </c>
      <c r="F24" s="84">
        <v>0.24</v>
      </c>
      <c r="G24" s="84">
        <f t="shared" ref="G24:G27" si="3">$C24*F24</f>
        <v>3.84</v>
      </c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5" t="s">
        <v>173</v>
      </c>
    </row>
    <row r="25" spans="1:20" ht="19.5" customHeight="1">
      <c r="A25" s="80" t="str">
        <f>수량산출집계!A32</f>
        <v>PULL BOX</v>
      </c>
      <c r="B25" s="80" t="str">
        <f>수량산출집계!B32</f>
        <v>150x150x100</v>
      </c>
      <c r="C25" s="81">
        <f>수량산출집계!Q32</f>
        <v>12</v>
      </c>
      <c r="D25" s="82">
        <v>0</v>
      </c>
      <c r="E25" s="83">
        <f t="shared" si="1"/>
        <v>12</v>
      </c>
      <c r="F25" s="84">
        <v>0.26400000000000001</v>
      </c>
      <c r="G25" s="84">
        <f t="shared" si="3"/>
        <v>3.1680000000000001</v>
      </c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5" t="s">
        <v>174</v>
      </c>
    </row>
    <row r="26" spans="1:20" ht="19.5" customHeight="1">
      <c r="A26" s="80" t="str">
        <f>수량산출집계!A33</f>
        <v>PULL BOX</v>
      </c>
      <c r="B26" s="80" t="str">
        <f>수량산출집계!B33</f>
        <v>200x200x100</v>
      </c>
      <c r="C26" s="81">
        <f>수량산출집계!Q33</f>
        <v>2</v>
      </c>
      <c r="D26" s="82">
        <v>0</v>
      </c>
      <c r="E26" s="83">
        <f t="shared" si="1"/>
        <v>2</v>
      </c>
      <c r="F26" s="84">
        <v>0.26400000000000001</v>
      </c>
      <c r="G26" s="84">
        <f t="shared" si="3"/>
        <v>0.52800000000000002</v>
      </c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5" t="s">
        <v>174</v>
      </c>
    </row>
    <row r="27" spans="1:20" ht="19.5" customHeight="1">
      <c r="A27" s="80" t="str">
        <f>수량산출집계!A34</f>
        <v>PULL BOX</v>
      </c>
      <c r="B27" s="80" t="str">
        <f>수량산출집계!B34</f>
        <v>300x300x200</v>
      </c>
      <c r="C27" s="81">
        <f>수량산출집계!Q34</f>
        <v>2</v>
      </c>
      <c r="D27" s="82">
        <v>0</v>
      </c>
      <c r="E27" s="83">
        <f t="shared" si="1"/>
        <v>2</v>
      </c>
      <c r="F27" s="84">
        <v>0.42</v>
      </c>
      <c r="G27" s="84">
        <f t="shared" si="3"/>
        <v>0.84</v>
      </c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5" t="s">
        <v>174</v>
      </c>
    </row>
    <row r="28" spans="1:20" ht="19.5" customHeight="1">
      <c r="A28" s="80" t="str">
        <f>수량산출집계!A37</f>
        <v>수위지시조절기</v>
      </c>
      <c r="B28" s="80" t="str">
        <f>수량산출집계!B37</f>
        <v>FLOAT (센서*1)</v>
      </c>
      <c r="C28" s="81">
        <f>수량산출집계!Q37</f>
        <v>3</v>
      </c>
      <c r="D28" s="82">
        <v>0</v>
      </c>
      <c r="E28" s="83">
        <f t="shared" si="1"/>
        <v>3</v>
      </c>
      <c r="F28" s="84"/>
      <c r="G28" s="84"/>
      <c r="H28" s="84"/>
      <c r="I28" s="84"/>
      <c r="J28" s="84">
        <v>1.9</v>
      </c>
      <c r="K28" s="84">
        <f>$C28*J28</f>
        <v>5.6999999999999993</v>
      </c>
      <c r="L28" s="84"/>
      <c r="M28" s="84"/>
      <c r="N28" s="84"/>
      <c r="O28" s="84"/>
      <c r="P28" s="84"/>
      <c r="Q28" s="84"/>
      <c r="R28" s="84"/>
      <c r="S28" s="84"/>
      <c r="T28" s="85" t="s">
        <v>175</v>
      </c>
    </row>
    <row r="29" spans="1:20" ht="19.5" customHeight="1">
      <c r="A29" s="80" t="str">
        <f>수량산출집계!A38</f>
        <v>수위지시조절기</v>
      </c>
      <c r="B29" s="80" t="str">
        <f>수량산출집계!B38</f>
        <v>FLOAT (센서*2)</v>
      </c>
      <c r="C29" s="81">
        <f>수량산출집계!Q38</f>
        <v>1</v>
      </c>
      <c r="D29" s="82">
        <v>0</v>
      </c>
      <c r="E29" s="83">
        <f t="shared" si="1"/>
        <v>1</v>
      </c>
      <c r="F29" s="84"/>
      <c r="G29" s="84"/>
      <c r="H29" s="84"/>
      <c r="I29" s="84"/>
      <c r="J29" s="84">
        <v>1.9</v>
      </c>
      <c r="K29" s="84">
        <f t="shared" ref="K29:K30" si="4">$C29*J29</f>
        <v>1.9</v>
      </c>
      <c r="L29" s="84"/>
      <c r="M29" s="84"/>
      <c r="N29" s="84"/>
      <c r="O29" s="84"/>
      <c r="P29" s="84"/>
      <c r="Q29" s="84"/>
      <c r="R29" s="84"/>
      <c r="S29" s="84"/>
      <c r="T29" s="85" t="s">
        <v>175</v>
      </c>
    </row>
    <row r="30" spans="1:20" ht="19.5" customHeight="1">
      <c r="A30" s="80" t="str">
        <f>수량산출집계!A40</f>
        <v>수위조절기</v>
      </c>
      <c r="B30" s="80" t="str">
        <f>수량산출집계!B40</f>
        <v>QUICK 4P</v>
      </c>
      <c r="C30" s="81">
        <f>수량산출집계!Q40</f>
        <v>1</v>
      </c>
      <c r="D30" s="82">
        <v>0</v>
      </c>
      <c r="E30" s="83">
        <f t="shared" si="1"/>
        <v>1</v>
      </c>
      <c r="F30" s="84"/>
      <c r="G30" s="84"/>
      <c r="H30" s="84"/>
      <c r="I30" s="84"/>
      <c r="J30" s="84">
        <v>1.9</v>
      </c>
      <c r="K30" s="84">
        <f t="shared" si="4"/>
        <v>1.9</v>
      </c>
      <c r="L30" s="84"/>
      <c r="M30" s="84"/>
      <c r="N30" s="84"/>
      <c r="O30" s="84"/>
      <c r="P30" s="84"/>
      <c r="Q30" s="84"/>
      <c r="R30" s="84"/>
      <c r="S30" s="84"/>
      <c r="T30" s="85" t="s">
        <v>175</v>
      </c>
    </row>
    <row r="31" spans="1:20" ht="19.5" customHeight="1">
      <c r="A31" s="80" t="s">
        <v>176</v>
      </c>
      <c r="B31" s="80" t="s">
        <v>177</v>
      </c>
      <c r="C31" s="81">
        <v>1</v>
      </c>
      <c r="D31" s="82">
        <v>0</v>
      </c>
      <c r="E31" s="83">
        <f>ROUNDUP(C31*D31+C31,0)</f>
        <v>1</v>
      </c>
      <c r="F31" s="84"/>
      <c r="G31" s="84"/>
      <c r="H31" s="84"/>
      <c r="I31" s="84"/>
      <c r="J31" s="84">
        <v>0.22</v>
      </c>
      <c r="K31" s="84">
        <f>$C31*J31</f>
        <v>0.22</v>
      </c>
      <c r="L31" s="84"/>
      <c r="M31" s="84"/>
      <c r="N31" s="84"/>
      <c r="O31" s="84">
        <f>$E31*N31</f>
        <v>0</v>
      </c>
      <c r="P31" s="84"/>
      <c r="Q31" s="84">
        <f>$E31*P31</f>
        <v>0</v>
      </c>
      <c r="R31" s="84"/>
      <c r="S31" s="84">
        <f>$E31*R31</f>
        <v>0</v>
      </c>
      <c r="T31" s="85"/>
    </row>
    <row r="32" spans="1:20" ht="19.5" customHeight="1">
      <c r="A32" s="80" t="s">
        <v>178</v>
      </c>
      <c r="B32" s="80" t="s">
        <v>179</v>
      </c>
      <c r="C32" s="81">
        <v>1</v>
      </c>
      <c r="D32" s="82">
        <v>0</v>
      </c>
      <c r="E32" s="83">
        <f>ROUNDUP(C32*D32+C32,0)</f>
        <v>1</v>
      </c>
      <c r="F32" s="84"/>
      <c r="G32" s="84"/>
      <c r="H32" s="84"/>
      <c r="I32" s="84"/>
      <c r="J32" s="84">
        <v>4.2</v>
      </c>
      <c r="K32" s="84">
        <f t="shared" ref="K32:K34" si="5">$C32*J32</f>
        <v>4.2</v>
      </c>
      <c r="L32" s="84"/>
      <c r="M32" s="84">
        <v>0</v>
      </c>
      <c r="N32" s="84">
        <v>2.8</v>
      </c>
      <c r="O32" s="84">
        <f>$C32*N32</f>
        <v>2.8</v>
      </c>
      <c r="P32" s="84"/>
      <c r="Q32" s="84"/>
      <c r="R32" s="84"/>
      <c r="S32" s="84"/>
      <c r="T32" s="85" t="s">
        <v>180</v>
      </c>
    </row>
    <row r="33" spans="1:20" ht="19.5" customHeight="1">
      <c r="A33" s="80" t="s">
        <v>181</v>
      </c>
      <c r="B33" s="80" t="s">
        <v>182</v>
      </c>
      <c r="C33" s="81">
        <v>1</v>
      </c>
      <c r="D33" s="82">
        <v>0</v>
      </c>
      <c r="E33" s="83">
        <f t="shared" ref="E33:E34" si="6">ROUNDUP(C33*D33+C33,0)</f>
        <v>1</v>
      </c>
      <c r="F33" s="84"/>
      <c r="G33" s="84"/>
      <c r="H33" s="84"/>
      <c r="I33" s="84"/>
      <c r="J33" s="84">
        <v>0.22</v>
      </c>
      <c r="K33" s="84">
        <f t="shared" si="5"/>
        <v>0.22</v>
      </c>
      <c r="L33" s="84"/>
      <c r="M33" s="84"/>
      <c r="N33" s="84"/>
      <c r="O33" s="84"/>
      <c r="P33" s="84"/>
      <c r="Q33" s="84"/>
      <c r="R33" s="84"/>
      <c r="S33" s="84"/>
      <c r="T33" s="85" t="s">
        <v>175</v>
      </c>
    </row>
    <row r="34" spans="1:20" ht="19.5" customHeight="1">
      <c r="A34" s="80" t="s">
        <v>183</v>
      </c>
      <c r="B34" s="80" t="s">
        <v>184</v>
      </c>
      <c r="C34" s="81">
        <v>3</v>
      </c>
      <c r="D34" s="82">
        <v>0</v>
      </c>
      <c r="E34" s="83">
        <f t="shared" si="6"/>
        <v>3</v>
      </c>
      <c r="F34" s="84"/>
      <c r="G34" s="84"/>
      <c r="H34" s="84"/>
      <c r="I34" s="84"/>
      <c r="J34" s="84">
        <v>0.22</v>
      </c>
      <c r="K34" s="84">
        <f t="shared" si="5"/>
        <v>0.66</v>
      </c>
      <c r="L34" s="84"/>
      <c r="M34" s="84"/>
      <c r="N34" s="84"/>
      <c r="O34" s="84"/>
      <c r="P34" s="84"/>
      <c r="Q34" s="84"/>
      <c r="R34" s="84"/>
      <c r="S34" s="84"/>
      <c r="T34" s="85" t="s">
        <v>175</v>
      </c>
    </row>
    <row r="35" spans="1:20" ht="19.5" customHeight="1">
      <c r="A35" s="133" t="s">
        <v>185</v>
      </c>
      <c r="B35" s="134"/>
      <c r="C35" s="134"/>
      <c r="D35" s="134"/>
      <c r="E35" s="135"/>
      <c r="F35" s="131">
        <f>ROUNDUP(SUM(G5:G34),0)</f>
        <v>53</v>
      </c>
      <c r="G35" s="132"/>
      <c r="H35" s="131">
        <f>ROUNDUP(SUM(I5:I34),0)</f>
        <v>9</v>
      </c>
      <c r="I35" s="132"/>
      <c r="J35" s="131">
        <f>ROUNDUP(SUM(K5:K34),0)</f>
        <v>15</v>
      </c>
      <c r="K35" s="132"/>
      <c r="L35" s="131">
        <f>ROUNDUP(SUM(M5:M34),0)</f>
        <v>0</v>
      </c>
      <c r="M35" s="132"/>
      <c r="N35" s="131">
        <f>ROUNDUP(SUM(O5:O34),0)</f>
        <v>3</v>
      </c>
      <c r="O35" s="132"/>
      <c r="P35" s="131">
        <f>ROUNDUP(SUM(Q5:Q34),0)</f>
        <v>5</v>
      </c>
      <c r="Q35" s="132"/>
      <c r="R35" s="131">
        <f>ROUNDUP(SUM(S5:S34),0)</f>
        <v>0</v>
      </c>
      <c r="S35" s="132"/>
      <c r="T35" s="88"/>
    </row>
  </sheetData>
  <mergeCells count="23">
    <mergeCell ref="A2:B2"/>
    <mergeCell ref="C2:T2"/>
    <mergeCell ref="A3:B3"/>
    <mergeCell ref="C3:C4"/>
    <mergeCell ref="D3:D4"/>
    <mergeCell ref="E3:E4"/>
    <mergeCell ref="F3:G3"/>
    <mergeCell ref="H3:I3"/>
    <mergeCell ref="J3:K3"/>
    <mergeCell ref="L3:M3"/>
    <mergeCell ref="T3:T4"/>
    <mergeCell ref="A4:B4"/>
    <mergeCell ref="A35:E35"/>
    <mergeCell ref="F35:G35"/>
    <mergeCell ref="H35:I35"/>
    <mergeCell ref="J35:K35"/>
    <mergeCell ref="L35:M35"/>
    <mergeCell ref="N35:O35"/>
    <mergeCell ref="P35:Q35"/>
    <mergeCell ref="R35:S35"/>
    <mergeCell ref="N3:O3"/>
    <mergeCell ref="P3:Q3"/>
    <mergeCell ref="R3:S3"/>
  </mergeCells>
  <phoneticPr fontId="2" type="noConversion"/>
  <printOptions horizontalCentered="1" verticalCentered="1"/>
  <pageMargins left="0.39370078740157483" right="0.39370078740157483" top="0.59055118110236227" bottom="0.39370078740157483" header="0.39370078740157483" footer="0"/>
  <pageSetup paperSize="9" scale="75" fitToHeight="0" orientation="landscape" r:id="rId1"/>
  <headerFooter alignWithMargins="0">
    <oddHeader>&amp;C&amp;"맑은 고딕,굵게"&amp;20공 량 산 출 집 계 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"/>
  <sheetViews>
    <sheetView view="pageBreakPreview" zoomScaleNormal="100" zoomScaleSheetLayoutView="100" workbookViewId="0">
      <selection activeCell="I34" sqref="I34"/>
    </sheetView>
  </sheetViews>
  <sheetFormatPr defaultColWidth="5.44140625" defaultRowHeight="13.5"/>
  <cols>
    <col min="1" max="1" width="14.109375" style="66" bestFit="1" customWidth="1"/>
    <col min="2" max="2" width="12.88671875" style="66" bestFit="1" customWidth="1"/>
    <col min="3" max="16" width="8.77734375" style="66" customWidth="1"/>
    <col min="17" max="17" width="7.21875" style="66" customWidth="1"/>
    <col min="18" max="18" width="13.109375" style="66" customWidth="1"/>
    <col min="19" max="19" width="16.21875" style="66" bestFit="1" customWidth="1"/>
    <col min="20" max="38" width="3.77734375" style="66" customWidth="1"/>
    <col min="39" max="248" width="8.77734375" style="66" customWidth="1"/>
    <col min="249" max="249" width="14.109375" style="66" bestFit="1" customWidth="1"/>
    <col min="250" max="250" width="12.88671875" style="66" bestFit="1" customWidth="1"/>
    <col min="251" max="16384" width="5.44140625" style="66"/>
  </cols>
  <sheetData>
    <row r="1" spans="1:31" s="52" customFormat="1" ht="19.899999999999999" customHeight="1">
      <c r="A1" s="50" t="s">
        <v>105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</row>
    <row r="2" spans="1:31" s="53" customFormat="1" ht="19.899999999999999" customHeight="1">
      <c r="A2" s="136" t="s">
        <v>119</v>
      </c>
      <c r="B2" s="137"/>
      <c r="C2" s="125" t="s">
        <v>153</v>
      </c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</row>
    <row r="3" spans="1:31" s="55" customFormat="1" ht="19.899999999999999" customHeight="1">
      <c r="A3" s="126" t="s">
        <v>186</v>
      </c>
      <c r="B3" s="126"/>
      <c r="C3" s="54">
        <v>4</v>
      </c>
      <c r="D3" s="54">
        <v>7</v>
      </c>
      <c r="E3" s="54">
        <v>8</v>
      </c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130" t="s">
        <v>187</v>
      </c>
    </row>
    <row r="4" spans="1:31" s="55" customFormat="1" ht="19.899999999999999" customHeight="1">
      <c r="A4" s="126" t="s">
        <v>188</v>
      </c>
      <c r="B4" s="126"/>
      <c r="C4" s="79" t="s">
        <v>205</v>
      </c>
      <c r="D4" s="79" t="s">
        <v>206</v>
      </c>
      <c r="E4" s="79" t="s">
        <v>207</v>
      </c>
      <c r="F4" s="57"/>
      <c r="G4" s="57"/>
      <c r="H4" s="57"/>
      <c r="I4" s="57"/>
      <c r="J4" s="57"/>
      <c r="K4" s="57"/>
      <c r="L4" s="57"/>
      <c r="M4" s="79"/>
      <c r="N4" s="79"/>
      <c r="O4" s="79"/>
      <c r="P4" s="57"/>
      <c r="Q4" s="126"/>
    </row>
    <row r="5" spans="1:31" ht="15" customHeight="1">
      <c r="A5" s="62" t="str">
        <f>[1]수량산출!A5</f>
        <v>나사없는 전선관</v>
      </c>
      <c r="B5" s="62" t="str">
        <f>[1]수량산출!B5</f>
        <v>E19</v>
      </c>
      <c r="C5" s="84">
        <f>수량산출!W5</f>
        <v>142</v>
      </c>
      <c r="D5" s="84">
        <f>수량산출!W48</f>
        <v>88</v>
      </c>
      <c r="E5" s="84">
        <f>수량산출!W91</f>
        <v>7</v>
      </c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74">
        <f t="shared" ref="Q5:Q44" si="0">SUM(C5:P5)</f>
        <v>237</v>
      </c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</row>
    <row r="6" spans="1:31" ht="15" customHeight="1">
      <c r="A6" s="62" t="str">
        <f>[1]수량산출!A6</f>
        <v>나사없는 전선관</v>
      </c>
      <c r="B6" s="62" t="str">
        <f>[1]수량산출!B6</f>
        <v>E25</v>
      </c>
      <c r="C6" s="84">
        <f>수량산출!W6</f>
        <v>106</v>
      </c>
      <c r="D6" s="84">
        <f>수량산출!W49</f>
        <v>44</v>
      </c>
      <c r="E6" s="84">
        <f>수량산출!W92</f>
        <v>0</v>
      </c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74">
        <f t="shared" si="0"/>
        <v>150</v>
      </c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</row>
    <row r="7" spans="1:31" ht="15" customHeight="1">
      <c r="A7" s="62" t="str">
        <f>[1]수량산출!A7</f>
        <v>나사없는 전선관</v>
      </c>
      <c r="B7" s="62" t="str">
        <f>[1]수량산출!B7</f>
        <v>E31</v>
      </c>
      <c r="C7" s="84">
        <f>수량산출!W7</f>
        <v>101</v>
      </c>
      <c r="D7" s="84">
        <f>수량산출!W50</f>
        <v>44</v>
      </c>
      <c r="E7" s="84">
        <f>수량산출!W93</f>
        <v>0</v>
      </c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74">
        <f t="shared" si="0"/>
        <v>145</v>
      </c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  <c r="AE7" s="89"/>
    </row>
    <row r="8" spans="1:31" ht="15" customHeight="1">
      <c r="A8" s="62" t="str">
        <f>[1]수량산출!A8</f>
        <v>나사없는 전선관</v>
      </c>
      <c r="B8" s="62" t="str">
        <f>[1]수량산출!B8</f>
        <v>E39</v>
      </c>
      <c r="C8" s="84">
        <f>수량산출!W8</f>
        <v>22</v>
      </c>
      <c r="D8" s="84">
        <f>수량산출!W51</f>
        <v>0</v>
      </c>
      <c r="E8" s="84">
        <f>수량산출!W94</f>
        <v>0</v>
      </c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74">
        <f t="shared" si="0"/>
        <v>22</v>
      </c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</row>
    <row r="9" spans="1:31" ht="15" customHeight="1">
      <c r="A9" s="62" t="str">
        <f>[1]수량산출!A9</f>
        <v>CD관</v>
      </c>
      <c r="B9" s="62" t="str">
        <f>[1]수량산출!B9</f>
        <v>16C</v>
      </c>
      <c r="C9" s="84">
        <f>수량산출!W9</f>
        <v>0</v>
      </c>
      <c r="D9" s="84">
        <f>수량산출!W52</f>
        <v>0</v>
      </c>
      <c r="E9" s="84">
        <f>수량산출!W95</f>
        <v>0</v>
      </c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74">
        <f t="shared" si="0"/>
        <v>0</v>
      </c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</row>
    <row r="10" spans="1:31" ht="15" customHeight="1">
      <c r="A10" s="62" t="str">
        <f>[1]수량산출!A10</f>
        <v>지중전선관(ELP)</v>
      </c>
      <c r="B10" s="62" t="str">
        <f>[1]수량산출!B10</f>
        <v>ELP 30</v>
      </c>
      <c r="C10" s="84">
        <f>수량산출!W10</f>
        <v>0</v>
      </c>
      <c r="D10" s="84">
        <f>수량산출!W53</f>
        <v>0</v>
      </c>
      <c r="E10" s="84">
        <f>수량산출!W96</f>
        <v>0</v>
      </c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74">
        <f t="shared" si="0"/>
        <v>0</v>
      </c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</row>
    <row r="11" spans="1:31" ht="15" customHeight="1">
      <c r="A11" s="62" t="str">
        <f>[1]수량산출!A11</f>
        <v>지중전선관(ELP)</v>
      </c>
      <c r="B11" s="62" t="str">
        <f>[1]수량산출!B11</f>
        <v>ELP 50</v>
      </c>
      <c r="C11" s="84">
        <f>수량산출!W11</f>
        <v>0</v>
      </c>
      <c r="D11" s="84">
        <f>수량산출!W54</f>
        <v>0</v>
      </c>
      <c r="E11" s="84">
        <f>수량산출!W97</f>
        <v>0</v>
      </c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74">
        <f t="shared" si="0"/>
        <v>0</v>
      </c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</row>
    <row r="12" spans="1:31" ht="15" customHeight="1">
      <c r="A12" s="62" t="str">
        <f>[1]수량산출!A12</f>
        <v>전선</v>
      </c>
      <c r="B12" s="62" t="str">
        <f>[1]수량산출!B12</f>
        <v>HFIX 2.5sq</v>
      </c>
      <c r="C12" s="84">
        <f>수량산출!W12</f>
        <v>192</v>
      </c>
      <c r="D12" s="84">
        <f>수량산출!W55</f>
        <v>0</v>
      </c>
      <c r="E12" s="84">
        <f>수량산출!W98</f>
        <v>0</v>
      </c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74">
        <f t="shared" si="0"/>
        <v>192</v>
      </c>
    </row>
    <row r="13" spans="1:31" ht="15" customHeight="1">
      <c r="A13" s="62" t="str">
        <f>[1]수량산출!A13</f>
        <v>케이블</v>
      </c>
      <c r="B13" s="62" t="str">
        <f>[1]수량산출!B13</f>
        <v>TJV 1.0 x 2C</v>
      </c>
      <c r="C13" s="84">
        <f>수량산출!W13</f>
        <v>150</v>
      </c>
      <c r="D13" s="84">
        <f>수량산출!W56</f>
        <v>0</v>
      </c>
      <c r="E13" s="84">
        <f>수량산출!W99</f>
        <v>0</v>
      </c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74">
        <f t="shared" si="0"/>
        <v>150</v>
      </c>
    </row>
    <row r="14" spans="1:31" ht="15" customHeight="1">
      <c r="A14" s="62" t="str">
        <f>[1]수량산출!A14</f>
        <v>케이블</v>
      </c>
      <c r="B14" s="62" t="str">
        <f>[1]수량산출!B14</f>
        <v>TJV 1.0 x 3C</v>
      </c>
      <c r="C14" s="84">
        <f>수량산출!W14</f>
        <v>0</v>
      </c>
      <c r="D14" s="84">
        <f>수량산출!W57</f>
        <v>0</v>
      </c>
      <c r="E14" s="84">
        <f>수량산출!W100</f>
        <v>0</v>
      </c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74">
        <f t="shared" si="0"/>
        <v>0</v>
      </c>
    </row>
    <row r="15" spans="1:31" ht="15" customHeight="1">
      <c r="A15" s="62" t="str">
        <f>[1]수량산출!A15</f>
        <v>케이블</v>
      </c>
      <c r="B15" s="62" t="str">
        <f>[1]수량산출!B15</f>
        <v>F-CVVS 1.5 x 2C</v>
      </c>
      <c r="C15" s="84">
        <f>수량산출!W15</f>
        <v>183</v>
      </c>
      <c r="D15" s="84">
        <f>수량산출!W58</f>
        <v>44</v>
      </c>
      <c r="E15" s="84">
        <f>수량산출!W101</f>
        <v>0</v>
      </c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74">
        <f t="shared" si="0"/>
        <v>227</v>
      </c>
    </row>
    <row r="16" spans="1:31" ht="15" customHeight="1">
      <c r="A16" s="62" t="str">
        <f>[1]수량산출!A16</f>
        <v>케이블</v>
      </c>
      <c r="B16" s="62" t="str">
        <f>[1]수량산출!B16</f>
        <v>F-CVVS 1.5 x 3C</v>
      </c>
      <c r="C16" s="84">
        <f>수량산출!W16</f>
        <v>0</v>
      </c>
      <c r="D16" s="84">
        <f>수량산출!W59</f>
        <v>0</v>
      </c>
      <c r="E16" s="84">
        <f>수량산출!W102</f>
        <v>0</v>
      </c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74">
        <f t="shared" si="0"/>
        <v>0</v>
      </c>
    </row>
    <row r="17" spans="1:18" ht="15" customHeight="1">
      <c r="A17" s="62" t="str">
        <f>[1]수량산출!A17</f>
        <v>케이블</v>
      </c>
      <c r="B17" s="62" t="str">
        <f>[1]수량산출!B17</f>
        <v>UTP Cat.5E 4P</v>
      </c>
      <c r="C17" s="84">
        <f>수량산출!W17</f>
        <v>67</v>
      </c>
      <c r="D17" s="84">
        <f>수량산출!W60</f>
        <v>44</v>
      </c>
      <c r="E17" s="84">
        <f>수량산출!W103</f>
        <v>0</v>
      </c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74">
        <f t="shared" si="0"/>
        <v>111</v>
      </c>
    </row>
    <row r="18" spans="1:18" ht="15" customHeight="1">
      <c r="A18" s="62" t="str">
        <f>[1]수량산출!A18</f>
        <v>케이블</v>
      </c>
      <c r="B18" s="62" t="str">
        <f>[1]수량산출!B18</f>
        <v>AWG24 x 2P</v>
      </c>
      <c r="C18" s="84">
        <f>수량산출!W18</f>
        <v>54</v>
      </c>
      <c r="D18" s="84">
        <f>수량산출!W61</f>
        <v>44</v>
      </c>
      <c r="E18" s="84">
        <f>수량산출!W104</f>
        <v>7</v>
      </c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74">
        <f t="shared" si="0"/>
        <v>105</v>
      </c>
    </row>
    <row r="19" spans="1:18" ht="15" customHeight="1">
      <c r="A19" s="62" t="str">
        <f>[1]수량산출!A19</f>
        <v>케이블</v>
      </c>
      <c r="B19" s="62" t="str">
        <f>[1]수량산출!B19</f>
        <v>MVVS 0.9 x 2C</v>
      </c>
      <c r="C19" s="84">
        <f>수량산출!W19</f>
        <v>0</v>
      </c>
      <c r="D19" s="84">
        <f>수량산출!W62</f>
        <v>0</v>
      </c>
      <c r="E19" s="84">
        <f>수량산출!W105</f>
        <v>0</v>
      </c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74">
        <f t="shared" si="0"/>
        <v>0</v>
      </c>
    </row>
    <row r="20" spans="1:18" ht="15" customHeight="1">
      <c r="A20" s="62" t="str">
        <f>[1]수량산출!A20</f>
        <v>케이블</v>
      </c>
      <c r="B20" s="62" t="str">
        <f>[1]수량산출!B20</f>
        <v>F-CV 4.0 x 3C</v>
      </c>
      <c r="C20" s="84">
        <f>수량산출!W20</f>
        <v>67</v>
      </c>
      <c r="D20" s="84">
        <f>수량산출!W63</f>
        <v>44</v>
      </c>
      <c r="E20" s="84">
        <f>수량산출!W106</f>
        <v>0</v>
      </c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74">
        <f t="shared" si="0"/>
        <v>111</v>
      </c>
    </row>
    <row r="21" spans="1:18" ht="15" customHeight="1">
      <c r="A21" s="62" t="str">
        <f>[1]수량산출!A21</f>
        <v>케이블</v>
      </c>
      <c r="B21" s="62" t="str">
        <f>[1]수량산출!B21</f>
        <v>F-CV 6.0 x 3C</v>
      </c>
      <c r="C21" s="84">
        <f>수량산출!W21</f>
        <v>0</v>
      </c>
      <c r="D21" s="84">
        <f>수량산출!W64</f>
        <v>0</v>
      </c>
      <c r="E21" s="84">
        <f>수량산출!W107</f>
        <v>0</v>
      </c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74">
        <f t="shared" si="0"/>
        <v>0</v>
      </c>
    </row>
    <row r="22" spans="1:18" ht="15" customHeight="1">
      <c r="A22" s="62" t="str">
        <f>[1]수량산출!A22</f>
        <v>FLEX TUBE(방수형)</v>
      </c>
      <c r="B22" s="62" t="str">
        <f>[1]수량산출!B22</f>
        <v>16C</v>
      </c>
      <c r="C22" s="84">
        <f>수량산출!W22</f>
        <v>3</v>
      </c>
      <c r="D22" s="84">
        <f>수량산출!W65</f>
        <v>0</v>
      </c>
      <c r="E22" s="84">
        <f>수량산출!W108</f>
        <v>0</v>
      </c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74">
        <f t="shared" si="0"/>
        <v>3</v>
      </c>
    </row>
    <row r="23" spans="1:18" ht="15" customHeight="1">
      <c r="A23" s="62" t="str">
        <f>[1]수량산출!A23</f>
        <v>FLEX TUBE(방수형)</v>
      </c>
      <c r="B23" s="62" t="str">
        <f>[1]수량산출!B23</f>
        <v>22C</v>
      </c>
      <c r="C23" s="84">
        <f>수량산출!W23</f>
        <v>5</v>
      </c>
      <c r="D23" s="84">
        <f>수량산출!W66</f>
        <v>0</v>
      </c>
      <c r="E23" s="84">
        <f>수량산출!W109</f>
        <v>0</v>
      </c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74">
        <f t="shared" si="0"/>
        <v>5</v>
      </c>
    </row>
    <row r="24" spans="1:18" ht="15" customHeight="1">
      <c r="A24" s="62" t="str">
        <f>[1]수량산출!A24</f>
        <v>FLEX. CONNECTOR</v>
      </c>
      <c r="B24" s="62" t="str">
        <f>[1]수량산출!B24</f>
        <v>16C</v>
      </c>
      <c r="C24" s="84">
        <f>수량산출!W24</f>
        <v>6</v>
      </c>
      <c r="D24" s="84">
        <f>수량산출!W67</f>
        <v>0</v>
      </c>
      <c r="E24" s="84">
        <f>수량산출!W110</f>
        <v>0</v>
      </c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74">
        <f t="shared" si="0"/>
        <v>6</v>
      </c>
    </row>
    <row r="25" spans="1:18" ht="15" customHeight="1">
      <c r="A25" s="62" t="str">
        <f>[1]수량산출!A25</f>
        <v>FLEX. CONNECTOR</v>
      </c>
      <c r="B25" s="62" t="str">
        <f>[1]수량산출!B25</f>
        <v>22C</v>
      </c>
      <c r="C25" s="84">
        <f>수량산출!W25</f>
        <v>10</v>
      </c>
      <c r="D25" s="84">
        <f>수량산출!W68</f>
        <v>0</v>
      </c>
      <c r="E25" s="84">
        <f>수량산출!W111</f>
        <v>0</v>
      </c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74">
        <f t="shared" si="0"/>
        <v>10</v>
      </c>
    </row>
    <row r="26" spans="1:18" ht="15" customHeight="1">
      <c r="A26" s="62" t="str">
        <f>[1]수량산출!A26</f>
        <v>노말밴드</v>
      </c>
      <c r="B26" s="62" t="str">
        <f>[1]수량산출!B26</f>
        <v>28C</v>
      </c>
      <c r="C26" s="84">
        <f>수량산출!W26</f>
        <v>2</v>
      </c>
      <c r="D26" s="84">
        <f>수량산출!W69</f>
        <v>0</v>
      </c>
      <c r="E26" s="84">
        <f>수량산출!W112</f>
        <v>0</v>
      </c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74">
        <f t="shared" si="0"/>
        <v>2</v>
      </c>
    </row>
    <row r="27" spans="1:18" ht="15" customHeight="1">
      <c r="A27" s="62" t="str">
        <f>[1]수량산출!A27</f>
        <v>노말밴드</v>
      </c>
      <c r="B27" s="62" t="str">
        <f>[1]수량산출!B27</f>
        <v>36C</v>
      </c>
      <c r="C27" s="84">
        <f>수량산출!W27</f>
        <v>2</v>
      </c>
      <c r="D27" s="84">
        <f>수량산출!W70</f>
        <v>0</v>
      </c>
      <c r="E27" s="84">
        <f>수량산출!W113</f>
        <v>0</v>
      </c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74">
        <f t="shared" si="0"/>
        <v>2</v>
      </c>
    </row>
    <row r="28" spans="1:18" ht="15" customHeight="1">
      <c r="A28" s="62" t="str">
        <f>[1]수량산출!A28</f>
        <v>앙카볼트</v>
      </c>
      <c r="B28" s="62" t="str">
        <f>[1]수량산출!B28</f>
        <v>3/8"</v>
      </c>
      <c r="C28" s="84">
        <f>수량산출!W28</f>
        <v>26</v>
      </c>
      <c r="D28" s="84">
        <f>수량산출!W71</f>
        <v>13</v>
      </c>
      <c r="E28" s="84">
        <f>수량산출!W114</f>
        <v>1</v>
      </c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74">
        <f t="shared" si="0"/>
        <v>40</v>
      </c>
      <c r="R28" s="90"/>
    </row>
    <row r="29" spans="1:18" ht="15" customHeight="1">
      <c r="A29" s="62" t="str">
        <f>[1]수량산출!A29</f>
        <v>행가</v>
      </c>
      <c r="B29" s="62" t="str">
        <f>[1]수량산출!B29</f>
        <v>3/8" x 1m</v>
      </c>
      <c r="C29" s="84">
        <f>수량산출!W29</f>
        <v>26</v>
      </c>
      <c r="D29" s="84">
        <f>수량산출!W72</f>
        <v>13</v>
      </c>
      <c r="E29" s="84">
        <f>수량산출!W115</f>
        <v>1</v>
      </c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74">
        <f t="shared" si="0"/>
        <v>40</v>
      </c>
    </row>
    <row r="30" spans="1:18" ht="15" customHeight="1">
      <c r="A30" s="62" t="str">
        <f>[1]수량산출!A30</f>
        <v>찬넬</v>
      </c>
      <c r="B30" s="62" t="str">
        <f>[1]수량산출!B30</f>
        <v>1.2m</v>
      </c>
      <c r="C30" s="84">
        <f>수량산출!W30</f>
        <v>19</v>
      </c>
      <c r="D30" s="84">
        <f>수량산출!W73</f>
        <v>9</v>
      </c>
      <c r="E30" s="84">
        <f>수량산출!W116</f>
        <v>1</v>
      </c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74">
        <f t="shared" si="0"/>
        <v>29</v>
      </c>
    </row>
    <row r="31" spans="1:18" ht="15" customHeight="1">
      <c r="A31" s="62" t="str">
        <f>[1]수량산출!A31</f>
        <v>JOINT BOX</v>
      </c>
      <c r="B31" s="62" t="str">
        <f>[1]수량산출!B31</f>
        <v>100x100x50</v>
      </c>
      <c r="C31" s="84">
        <f>수량산출!W31</f>
        <v>14</v>
      </c>
      <c r="D31" s="84">
        <f>수량산출!W74</f>
        <v>2</v>
      </c>
      <c r="E31" s="84">
        <f>수량산출!W117</f>
        <v>0</v>
      </c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74">
        <f t="shared" si="0"/>
        <v>16</v>
      </c>
    </row>
    <row r="32" spans="1:18" ht="15" customHeight="1">
      <c r="A32" s="62" t="str">
        <f>[1]수량산출!A32</f>
        <v>PULL BOX</v>
      </c>
      <c r="B32" s="62" t="str">
        <f>[1]수량산출!B32</f>
        <v>150x150x100</v>
      </c>
      <c r="C32" s="84">
        <f>수량산출!W32</f>
        <v>9</v>
      </c>
      <c r="D32" s="84">
        <f>수량산출!W75</f>
        <v>3</v>
      </c>
      <c r="E32" s="84">
        <f>수량산출!W118</f>
        <v>0</v>
      </c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74">
        <f t="shared" si="0"/>
        <v>12</v>
      </c>
    </row>
    <row r="33" spans="1:17" ht="15" customHeight="1">
      <c r="A33" s="62" t="str">
        <f>[1]수량산출!A33</f>
        <v>PULL BOX</v>
      </c>
      <c r="B33" s="62" t="str">
        <f>[1]수량산출!B33</f>
        <v>200x200x100</v>
      </c>
      <c r="C33" s="84">
        <f>수량산출!W33</f>
        <v>2</v>
      </c>
      <c r="D33" s="84">
        <f>수량산출!W76</f>
        <v>0</v>
      </c>
      <c r="E33" s="84">
        <f>수량산출!W119</f>
        <v>0</v>
      </c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74">
        <f t="shared" si="0"/>
        <v>2</v>
      </c>
    </row>
    <row r="34" spans="1:17" ht="15" customHeight="1">
      <c r="A34" s="62" t="str">
        <f>[1]수량산출!A34</f>
        <v>PULL BOX</v>
      </c>
      <c r="B34" s="62" t="str">
        <f>[1]수량산출!B34</f>
        <v>300x300x200</v>
      </c>
      <c r="C34" s="84">
        <f>수량산출!W34</f>
        <v>2</v>
      </c>
      <c r="D34" s="84">
        <f>수량산출!W77</f>
        <v>0</v>
      </c>
      <c r="E34" s="84">
        <f>수량산출!W120</f>
        <v>0</v>
      </c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74">
        <f t="shared" si="0"/>
        <v>2</v>
      </c>
    </row>
    <row r="35" spans="1:17" ht="15" customHeight="1">
      <c r="A35" s="62" t="str">
        <f>[1]수량산출!A35</f>
        <v>PULL BOX</v>
      </c>
      <c r="B35" s="62" t="str">
        <f>[1]수량산출!B35</f>
        <v>400x400x300</v>
      </c>
      <c r="C35" s="84">
        <f>수량산출!W35</f>
        <v>0</v>
      </c>
      <c r="D35" s="84">
        <f>수량산출!W78</f>
        <v>0</v>
      </c>
      <c r="E35" s="84">
        <f>수량산출!W121</f>
        <v>0</v>
      </c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74">
        <f t="shared" si="0"/>
        <v>0</v>
      </c>
    </row>
    <row r="36" spans="1:17" ht="15" customHeight="1">
      <c r="A36" s="62" t="str">
        <f>[1]수량산출!A36</f>
        <v>PULL BOX</v>
      </c>
      <c r="B36" s="62" t="str">
        <f>[1]수량산출!B36</f>
        <v>500x500x300</v>
      </c>
      <c r="C36" s="84">
        <f>수량산출!W36</f>
        <v>0</v>
      </c>
      <c r="D36" s="84">
        <f>수량산출!W79</f>
        <v>0</v>
      </c>
      <c r="E36" s="84">
        <f>수량산출!W122</f>
        <v>0</v>
      </c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74">
        <f t="shared" si="0"/>
        <v>0</v>
      </c>
    </row>
    <row r="37" spans="1:17" ht="15" customHeight="1">
      <c r="A37" s="62" t="str">
        <f>[1]수량산출!A37</f>
        <v>수위지시조절기</v>
      </c>
      <c r="B37" s="62" t="str">
        <f>[1]수량산출!B37</f>
        <v>FLOAT (센서*1)</v>
      </c>
      <c r="C37" s="84">
        <f>수량산출!W37</f>
        <v>3</v>
      </c>
      <c r="D37" s="84">
        <f>수량산출!W80</f>
        <v>0</v>
      </c>
      <c r="E37" s="84">
        <f>수량산출!W123</f>
        <v>0</v>
      </c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74">
        <f t="shared" si="0"/>
        <v>3</v>
      </c>
    </row>
    <row r="38" spans="1:17" ht="15" customHeight="1">
      <c r="A38" s="62" t="str">
        <f>[1]수량산출!A38</f>
        <v>수위지시조절기</v>
      </c>
      <c r="B38" s="62" t="str">
        <f>[1]수량산출!B38</f>
        <v>FLOAT (센서*2)</v>
      </c>
      <c r="C38" s="84">
        <f>수량산출!W38</f>
        <v>1</v>
      </c>
      <c r="D38" s="84">
        <f>수량산출!W81</f>
        <v>0</v>
      </c>
      <c r="E38" s="84">
        <f>수량산출!W124</f>
        <v>0</v>
      </c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74">
        <f t="shared" si="0"/>
        <v>1</v>
      </c>
    </row>
    <row r="39" spans="1:17" ht="15" customHeight="1">
      <c r="A39" s="62" t="str">
        <f>[1]수량산출!A39</f>
        <v>수위조절기</v>
      </c>
      <c r="B39" s="62" t="str">
        <f>[1]수량산출!B39</f>
        <v>QUICK 3P</v>
      </c>
      <c r="C39" s="84">
        <f>수량산출!W39</f>
        <v>0</v>
      </c>
      <c r="D39" s="84">
        <f>수량산출!W82</f>
        <v>0</v>
      </c>
      <c r="E39" s="84">
        <f>수량산출!W125</f>
        <v>0</v>
      </c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74">
        <f t="shared" si="0"/>
        <v>0</v>
      </c>
    </row>
    <row r="40" spans="1:17" ht="15" customHeight="1">
      <c r="A40" s="62" t="str">
        <f>[1]수량산출!A40</f>
        <v>수위조절기</v>
      </c>
      <c r="B40" s="62" t="str">
        <f>[1]수량산출!B40</f>
        <v>QUICK 4P</v>
      </c>
      <c r="C40" s="84">
        <f>수량산출!W40</f>
        <v>1</v>
      </c>
      <c r="D40" s="84">
        <f>수량산출!W83</f>
        <v>0</v>
      </c>
      <c r="E40" s="84">
        <f>수량산출!W126</f>
        <v>0</v>
      </c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74">
        <f t="shared" si="0"/>
        <v>1</v>
      </c>
    </row>
    <row r="41" spans="1:17" ht="15" customHeight="1">
      <c r="A41" s="62" t="str">
        <f>[1]수량산출!A41</f>
        <v>수위조절기</v>
      </c>
      <c r="B41" s="62" t="str">
        <f>[1]수량산출!B41</f>
        <v>QUICK 5P</v>
      </c>
      <c r="C41" s="84">
        <f>수량산출!W41</f>
        <v>0</v>
      </c>
      <c r="D41" s="84">
        <f>수량산출!W84</f>
        <v>0</v>
      </c>
      <c r="E41" s="84">
        <f>수량산출!W127</f>
        <v>0</v>
      </c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74">
        <f t="shared" si="0"/>
        <v>0</v>
      </c>
    </row>
    <row r="42" spans="1:17" ht="15" customHeight="1">
      <c r="A42" s="62" t="str">
        <f>[1]수량산출!A42</f>
        <v>백엽상</v>
      </c>
      <c r="B42" s="62" t="str">
        <f>[1]수량산출!B42</f>
        <v>300x300x300</v>
      </c>
      <c r="C42" s="84">
        <f>수량산출!W42</f>
        <v>0</v>
      </c>
      <c r="D42" s="84">
        <f>수량산출!W85</f>
        <v>0</v>
      </c>
      <c r="E42" s="84">
        <f>수량산출!W128</f>
        <v>0</v>
      </c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74">
        <f t="shared" si="0"/>
        <v>0</v>
      </c>
    </row>
    <row r="43" spans="1:17" ht="15" customHeight="1">
      <c r="A43" s="62" t="str">
        <f>[1]수량산출!A43</f>
        <v>현장제어반</v>
      </c>
      <c r="B43" s="62" t="str">
        <f>[1]수량산출!B43</f>
        <v>300x400X250</v>
      </c>
      <c r="C43" s="84">
        <f>수량산출!W43</f>
        <v>0</v>
      </c>
      <c r="D43" s="84">
        <f>수량산출!W86</f>
        <v>0</v>
      </c>
      <c r="E43" s="84">
        <f>수량산출!W129</f>
        <v>0</v>
      </c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74">
        <f t="shared" si="0"/>
        <v>0</v>
      </c>
    </row>
    <row r="44" spans="1:17" ht="15" customHeight="1">
      <c r="A44" s="62" t="str">
        <f>[1]수량산출!A44</f>
        <v>현장제어반</v>
      </c>
      <c r="B44" s="62" t="str">
        <f>[1]수량산출!B44</f>
        <v>500x600X250</v>
      </c>
      <c r="C44" s="84">
        <f>[1]수량산출!W44</f>
        <v>0</v>
      </c>
      <c r="D44" s="84">
        <f>[1]수량산출!W87</f>
        <v>0</v>
      </c>
      <c r="E44" s="84">
        <f>[1]수량산출!W130</f>
        <v>0</v>
      </c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74">
        <f t="shared" si="0"/>
        <v>0</v>
      </c>
    </row>
  </sheetData>
  <mergeCells count="5">
    <mergeCell ref="A2:B2"/>
    <mergeCell ref="C2:Q2"/>
    <mergeCell ref="A3:B3"/>
    <mergeCell ref="Q3:Q4"/>
    <mergeCell ref="A4:B4"/>
  </mergeCells>
  <phoneticPr fontId="2" type="noConversion"/>
  <printOptions horizontalCentered="1" verticalCentered="1"/>
  <pageMargins left="0.39370078740157483" right="0.39370078740157483" top="0.59055118110236227" bottom="0.39370078740157483" header="0.39370078740157483" footer="0"/>
  <pageSetup paperSize="9" scale="75" fitToHeight="0" orientation="landscape" r:id="rId1"/>
  <headerFooter alignWithMargins="0">
    <oddHeader>&amp;C&amp;"맑은 고딕,굵게"&amp;20수 량 산 출 집 계 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30"/>
  <sheetViews>
    <sheetView view="pageBreakPreview" topLeftCell="A58" zoomScaleNormal="100" zoomScaleSheetLayoutView="100" workbookViewId="0">
      <selection activeCell="I97" sqref="I97"/>
    </sheetView>
  </sheetViews>
  <sheetFormatPr defaultColWidth="14.109375" defaultRowHeight="13.5"/>
  <cols>
    <col min="1" max="1" width="14.109375" style="66" bestFit="1" customWidth="1"/>
    <col min="2" max="2" width="12.88671875" style="66" bestFit="1" customWidth="1"/>
    <col min="3" max="22" width="6.33203125" style="66" customWidth="1"/>
    <col min="23" max="23" width="7.21875" style="66" customWidth="1"/>
    <col min="24" max="25" width="13.109375" style="66" hidden="1" customWidth="1"/>
    <col min="26" max="26" width="5.77734375" style="66" hidden="1" customWidth="1"/>
    <col min="27" max="46" width="3.77734375" style="66" hidden="1" customWidth="1"/>
    <col min="47" max="47" width="8.77734375" style="66" hidden="1" customWidth="1"/>
    <col min="48" max="255" width="8.77734375" style="66" customWidth="1"/>
    <col min="256" max="16384" width="14.109375" style="66"/>
  </cols>
  <sheetData>
    <row r="1" spans="1:57" s="52" customFormat="1" ht="19.899999999999999" customHeight="1">
      <c r="A1" s="50" t="s">
        <v>105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57" s="53" customFormat="1" ht="19.899999999999999" customHeight="1">
      <c r="A2" s="91" t="s">
        <v>189</v>
      </c>
      <c r="B2" s="92">
        <f>'[1]수량산출(1-1)_작업용'!B2</f>
        <v>4</v>
      </c>
      <c r="C2" s="152" t="s">
        <v>205</v>
      </c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</row>
    <row r="3" spans="1:57" s="55" customFormat="1" ht="19.899999999999999" customHeight="1">
      <c r="A3" s="126" t="s">
        <v>190</v>
      </c>
      <c r="B3" s="126"/>
      <c r="C3" s="91">
        <v>1</v>
      </c>
      <c r="D3" s="91">
        <v>2</v>
      </c>
      <c r="E3" s="91">
        <v>3</v>
      </c>
      <c r="F3" s="91">
        <v>4</v>
      </c>
      <c r="G3" s="91">
        <v>5</v>
      </c>
      <c r="H3" s="91">
        <v>6</v>
      </c>
      <c r="I3" s="91">
        <v>7</v>
      </c>
      <c r="J3" s="91" t="s">
        <v>191</v>
      </c>
      <c r="K3" s="91" t="s">
        <v>192</v>
      </c>
      <c r="L3" s="91" t="s">
        <v>193</v>
      </c>
      <c r="M3" s="91" t="s">
        <v>194</v>
      </c>
      <c r="N3" s="91" t="s">
        <v>195</v>
      </c>
      <c r="O3" s="91"/>
      <c r="P3" s="91">
        <v>1</v>
      </c>
      <c r="Q3" s="91"/>
      <c r="R3" s="91">
        <v>1</v>
      </c>
      <c r="S3" s="91">
        <v>2</v>
      </c>
      <c r="T3" s="91">
        <v>3</v>
      </c>
      <c r="U3" s="91">
        <v>4</v>
      </c>
      <c r="V3" s="91">
        <v>5</v>
      </c>
      <c r="W3" s="130" t="s">
        <v>187</v>
      </c>
    </row>
    <row r="4" spans="1:57" s="55" customFormat="1" ht="19.899999999999999" customHeight="1">
      <c r="A4" s="126" t="s">
        <v>196</v>
      </c>
      <c r="B4" s="126"/>
      <c r="C4" s="79">
        <v>6</v>
      </c>
      <c r="D4" s="79">
        <v>6</v>
      </c>
      <c r="E4" s="79">
        <v>3</v>
      </c>
      <c r="F4" s="79">
        <v>2</v>
      </c>
      <c r="G4" s="79">
        <v>4</v>
      </c>
      <c r="H4" s="79">
        <v>2</v>
      </c>
      <c r="I4" s="79">
        <v>8</v>
      </c>
      <c r="J4" s="79">
        <v>22</v>
      </c>
      <c r="K4" s="79">
        <v>8</v>
      </c>
      <c r="L4" s="79">
        <v>5</v>
      </c>
      <c r="M4" s="79">
        <v>5</v>
      </c>
      <c r="N4" s="79">
        <v>6</v>
      </c>
      <c r="O4" s="79"/>
      <c r="P4" s="79">
        <v>14</v>
      </c>
      <c r="Q4" s="79"/>
      <c r="R4" s="79">
        <v>26</v>
      </c>
      <c r="S4" s="79">
        <v>25</v>
      </c>
      <c r="T4" s="79">
        <v>20</v>
      </c>
      <c r="U4" s="79">
        <v>2</v>
      </c>
      <c r="V4" s="79">
        <v>3</v>
      </c>
      <c r="W4" s="126"/>
      <c r="Z4" s="93"/>
      <c r="AA4" s="94">
        <f>C3</f>
        <v>1</v>
      </c>
      <c r="AB4" s="94">
        <f t="shared" ref="AB4:AT4" si="0">D3</f>
        <v>2</v>
      </c>
      <c r="AC4" s="94">
        <f t="shared" si="0"/>
        <v>3</v>
      </c>
      <c r="AD4" s="94">
        <f t="shared" si="0"/>
        <v>4</v>
      </c>
      <c r="AE4" s="94">
        <f t="shared" si="0"/>
        <v>5</v>
      </c>
      <c r="AF4" s="94">
        <f t="shared" si="0"/>
        <v>6</v>
      </c>
      <c r="AG4" s="94">
        <f t="shared" si="0"/>
        <v>7</v>
      </c>
      <c r="AH4" s="94" t="str">
        <f t="shared" si="0"/>
        <v>LIC</v>
      </c>
      <c r="AI4" s="94" t="str">
        <f t="shared" si="0"/>
        <v>LC</v>
      </c>
      <c r="AJ4" s="94" t="str">
        <f t="shared" si="0"/>
        <v>LW</v>
      </c>
      <c r="AK4" s="94" t="str">
        <f t="shared" si="0"/>
        <v>WV</v>
      </c>
      <c r="AL4" s="94" t="str">
        <f t="shared" si="0"/>
        <v>BPP</v>
      </c>
      <c r="AM4" s="94">
        <f t="shared" si="0"/>
        <v>0</v>
      </c>
      <c r="AN4" s="94">
        <f t="shared" si="0"/>
        <v>1</v>
      </c>
      <c r="AO4" s="94">
        <f t="shared" si="0"/>
        <v>0</v>
      </c>
      <c r="AP4" s="94">
        <f t="shared" si="0"/>
        <v>1</v>
      </c>
      <c r="AQ4" s="94">
        <f t="shared" si="0"/>
        <v>2</v>
      </c>
      <c r="AR4" s="94">
        <f t="shared" si="0"/>
        <v>3</v>
      </c>
      <c r="AS4" s="94">
        <f t="shared" si="0"/>
        <v>4</v>
      </c>
      <c r="AT4" s="94">
        <f t="shared" si="0"/>
        <v>5</v>
      </c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</row>
    <row r="5" spans="1:57" ht="15" customHeight="1">
      <c r="A5" s="62" t="str">
        <f>'[1]수량산출(1-1)_작업용'!A5</f>
        <v>나사없는 전선관</v>
      </c>
      <c r="B5" s="62" t="str">
        <f>'[1]수량산출(1-1)_작업용'!B5</f>
        <v>E19</v>
      </c>
      <c r="C5" s="84">
        <f>'[1]수량산출(1-1)_작업용'!C5</f>
        <v>1</v>
      </c>
      <c r="D5" s="84">
        <f>'[1]수량산출(1-1)_작업용'!D5</f>
        <v>0</v>
      </c>
      <c r="E5" s="84">
        <f>'[1]수량산출(1-1)_작업용'!E5</f>
        <v>1</v>
      </c>
      <c r="F5" s="84">
        <f>'[1]수량산출(1-1)_작업용'!F5</f>
        <v>1</v>
      </c>
      <c r="G5" s="84">
        <f>'[1]수량산출(1-1)_작업용'!G5</f>
        <v>1</v>
      </c>
      <c r="H5" s="84">
        <f>'[1]수량산출(1-1)_작업용'!H5</f>
        <v>1</v>
      </c>
      <c r="I5" s="84">
        <f>'[1]수량산출(1-1)_작업용'!I5</f>
        <v>1</v>
      </c>
      <c r="J5" s="84">
        <f>'[1]수량산출(1-1)_작업용'!J5</f>
        <v>0</v>
      </c>
      <c r="K5" s="84">
        <f>'[1]수량산출(1-1)_작업용'!K5</f>
        <v>1</v>
      </c>
      <c r="L5" s="84">
        <f>'[1]수량산출(1-1)_작업용'!L5</f>
        <v>1</v>
      </c>
      <c r="M5" s="84">
        <f>'[1]수량산출(1-1)_작업용'!M5</f>
        <v>1</v>
      </c>
      <c r="N5" s="84">
        <f>'[1]수량산출(1-1)_작업용'!N5</f>
        <v>0</v>
      </c>
      <c r="O5" s="84">
        <f>'[1]수량산출(1-1)_작업용'!O5</f>
        <v>0</v>
      </c>
      <c r="P5" s="84">
        <f>'[1]수량산출(1-1)_작업용'!P5</f>
        <v>0</v>
      </c>
      <c r="Q5" s="84">
        <f>'[1]수량산출(1-1)_작업용'!Q5</f>
        <v>0</v>
      </c>
      <c r="R5" s="84">
        <f>'[1]수량산출(1-1)_작업용'!R5</f>
        <v>2</v>
      </c>
      <c r="S5" s="84">
        <f>'[1]수량산출(1-1)_작업용'!S5</f>
        <v>0</v>
      </c>
      <c r="T5" s="84">
        <f>'[1]수량산출(1-1)_작업용'!T5</f>
        <v>2</v>
      </c>
      <c r="U5" s="84">
        <f>'[1]수량산출(1-1)_작업용'!U5</f>
        <v>2</v>
      </c>
      <c r="V5" s="84">
        <f>'[1]수량산출(1-1)_작업용'!V5</f>
        <v>1</v>
      </c>
      <c r="W5" s="74">
        <f>$C$4*C5+$D$4*D5+$E$4*E5+$F$4*F5+$G$4*G5+$H$4*H5+$I$4*I5+$J$4*J5+$K$4*K5+$L$4*L5+$M$4*M5+$N$4*N5+$O$4*O5+$P$4*P5+$Q$4*Q5+$R$4*R5+$S$4*S5+$T$4*T5+$U$4*U5+$V$4*V5</f>
        <v>142</v>
      </c>
      <c r="X5" s="149" t="s">
        <v>197</v>
      </c>
      <c r="Z5" s="96">
        <v>16</v>
      </c>
      <c r="AA5" s="97">
        <f>$Z$5*C5</f>
        <v>16</v>
      </c>
      <c r="AB5" s="97">
        <f t="shared" ref="AB5:AT5" si="1">$Z$5*D5</f>
        <v>0</v>
      </c>
      <c r="AC5" s="97">
        <f t="shared" si="1"/>
        <v>16</v>
      </c>
      <c r="AD5" s="97">
        <f t="shared" si="1"/>
        <v>16</v>
      </c>
      <c r="AE5" s="97">
        <f t="shared" si="1"/>
        <v>16</v>
      </c>
      <c r="AF5" s="97">
        <f t="shared" si="1"/>
        <v>16</v>
      </c>
      <c r="AG5" s="97">
        <f t="shared" si="1"/>
        <v>16</v>
      </c>
      <c r="AH5" s="97">
        <f t="shared" si="1"/>
        <v>0</v>
      </c>
      <c r="AI5" s="97">
        <f t="shared" si="1"/>
        <v>16</v>
      </c>
      <c r="AJ5" s="97">
        <f t="shared" si="1"/>
        <v>16</v>
      </c>
      <c r="AK5" s="97">
        <f t="shared" si="1"/>
        <v>16</v>
      </c>
      <c r="AL5" s="97">
        <f t="shared" si="1"/>
        <v>0</v>
      </c>
      <c r="AM5" s="97">
        <f t="shared" si="1"/>
        <v>0</v>
      </c>
      <c r="AN5" s="97">
        <f t="shared" si="1"/>
        <v>0</v>
      </c>
      <c r="AO5" s="97">
        <f t="shared" si="1"/>
        <v>0</v>
      </c>
      <c r="AP5" s="97">
        <f t="shared" si="1"/>
        <v>32</v>
      </c>
      <c r="AQ5" s="97">
        <f t="shared" si="1"/>
        <v>0</v>
      </c>
      <c r="AR5" s="97">
        <f t="shared" si="1"/>
        <v>32</v>
      </c>
      <c r="AS5" s="97">
        <f t="shared" si="1"/>
        <v>32</v>
      </c>
      <c r="AT5" s="97">
        <f t="shared" si="1"/>
        <v>16</v>
      </c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</row>
    <row r="6" spans="1:57" ht="15" customHeight="1">
      <c r="A6" s="62" t="str">
        <f>'[1]수량산출(1-1)_작업용'!A6</f>
        <v>나사없는 전선관</v>
      </c>
      <c r="B6" s="62" t="str">
        <f>'[1]수량산출(1-1)_작업용'!B6</f>
        <v>E25</v>
      </c>
      <c r="C6" s="84">
        <f>'[1]수량산출(1-1)_작업용'!C6</f>
        <v>0</v>
      </c>
      <c r="D6" s="84">
        <f>'[1]수량산출(1-1)_작업용'!D6</f>
        <v>1</v>
      </c>
      <c r="E6" s="84">
        <f>'[1]수량산출(1-1)_작업용'!E6</f>
        <v>1</v>
      </c>
      <c r="F6" s="84">
        <f>'[1]수량산출(1-1)_작업용'!F6</f>
        <v>0</v>
      </c>
      <c r="G6" s="84">
        <f>'[1]수량산출(1-1)_작업용'!G6</f>
        <v>0</v>
      </c>
      <c r="H6" s="84">
        <f>'[1]수량산출(1-1)_작업용'!H6</f>
        <v>1</v>
      </c>
      <c r="I6" s="84">
        <f>'[1]수량산출(1-1)_작업용'!I6</f>
        <v>1</v>
      </c>
      <c r="J6" s="84">
        <f>'[1]수량산출(1-1)_작업용'!J6</f>
        <v>1</v>
      </c>
      <c r="K6" s="84">
        <f>'[1]수량산출(1-1)_작업용'!K6</f>
        <v>0</v>
      </c>
      <c r="L6" s="84">
        <f>'[1]수량산출(1-1)_작업용'!L6</f>
        <v>0</v>
      </c>
      <c r="M6" s="84">
        <f>'[1]수량산출(1-1)_작업용'!M6</f>
        <v>0</v>
      </c>
      <c r="N6" s="84">
        <f>'[1]수량산출(1-1)_작업용'!N6</f>
        <v>1</v>
      </c>
      <c r="O6" s="84">
        <f>'[1]수량산출(1-1)_작업용'!O6</f>
        <v>0</v>
      </c>
      <c r="P6" s="84">
        <f>'[1]수량산출(1-1)_작업용'!P6</f>
        <v>1</v>
      </c>
      <c r="Q6" s="84">
        <f>'[1]수량산출(1-1)_작업용'!Q6</f>
        <v>0</v>
      </c>
      <c r="R6" s="84">
        <f>'[1]수량산출(1-1)_작업용'!R6</f>
        <v>0</v>
      </c>
      <c r="S6" s="84">
        <f>'[1]수량산출(1-1)_작업용'!S6</f>
        <v>1</v>
      </c>
      <c r="T6" s="84">
        <f>'[1]수량산출(1-1)_작업용'!T6</f>
        <v>1</v>
      </c>
      <c r="U6" s="84">
        <f>'[1]수량산출(1-1)_작업용'!U6</f>
        <v>0</v>
      </c>
      <c r="V6" s="84">
        <f>'[1]수량산출(1-1)_작업용'!V6</f>
        <v>0</v>
      </c>
      <c r="W6" s="74">
        <f t="shared" ref="W6:W21" si="2">$C$4*C6+$D$4*D6+$E$4*E6+$F$4*F6+$G$4*G6+$H$4*H6+$I$4*I6+$J$4*J6+$K$4*K6+$L$4*L6+$M$4*M6+$N$4*N6+$O$4*O6+$P$4*P6+$Q$4*Q6+$R$4*R6+$S$4*S6+$T$4*T6+$U$4*U6+$V$4*V6</f>
        <v>106</v>
      </c>
      <c r="X6" s="150"/>
      <c r="Z6" s="98">
        <v>22</v>
      </c>
      <c r="AA6" s="97">
        <f>$Z$6*C6</f>
        <v>0</v>
      </c>
      <c r="AB6" s="97">
        <f t="shared" ref="AB6:AT6" si="3">$Z$6*D6</f>
        <v>22</v>
      </c>
      <c r="AC6" s="97">
        <f t="shared" si="3"/>
        <v>22</v>
      </c>
      <c r="AD6" s="97">
        <f t="shared" si="3"/>
        <v>0</v>
      </c>
      <c r="AE6" s="97">
        <f t="shared" si="3"/>
        <v>0</v>
      </c>
      <c r="AF6" s="97">
        <f t="shared" si="3"/>
        <v>22</v>
      </c>
      <c r="AG6" s="97">
        <f t="shared" si="3"/>
        <v>22</v>
      </c>
      <c r="AH6" s="97">
        <f t="shared" si="3"/>
        <v>22</v>
      </c>
      <c r="AI6" s="97">
        <f t="shared" si="3"/>
        <v>0</v>
      </c>
      <c r="AJ6" s="97">
        <f t="shared" si="3"/>
        <v>0</v>
      </c>
      <c r="AK6" s="97">
        <f t="shared" si="3"/>
        <v>0</v>
      </c>
      <c r="AL6" s="97">
        <f t="shared" si="3"/>
        <v>22</v>
      </c>
      <c r="AM6" s="97">
        <f t="shared" si="3"/>
        <v>0</v>
      </c>
      <c r="AN6" s="97">
        <f t="shared" si="3"/>
        <v>22</v>
      </c>
      <c r="AO6" s="97">
        <f t="shared" si="3"/>
        <v>0</v>
      </c>
      <c r="AP6" s="97">
        <f t="shared" si="3"/>
        <v>0</v>
      </c>
      <c r="AQ6" s="97">
        <f t="shared" si="3"/>
        <v>22</v>
      </c>
      <c r="AR6" s="97">
        <f t="shared" si="3"/>
        <v>22</v>
      </c>
      <c r="AS6" s="97">
        <f t="shared" si="3"/>
        <v>0</v>
      </c>
      <c r="AT6" s="97">
        <f t="shared" si="3"/>
        <v>0</v>
      </c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</row>
    <row r="7" spans="1:57" ht="15" customHeight="1">
      <c r="A7" s="62" t="str">
        <f>'[1]수량산출(1-1)_작업용'!A7</f>
        <v>나사없는 전선관</v>
      </c>
      <c r="B7" s="62" t="str">
        <f>'[1]수량산출(1-1)_작업용'!B7</f>
        <v>E31</v>
      </c>
      <c r="C7" s="84">
        <f>'[1]수량산출(1-1)_작업용'!C7</f>
        <v>2</v>
      </c>
      <c r="D7" s="84">
        <f>'[1]수량산출(1-1)_작업용'!D7</f>
        <v>1</v>
      </c>
      <c r="E7" s="84">
        <f>'[1]수량산출(1-1)_작업용'!E7</f>
        <v>3</v>
      </c>
      <c r="F7" s="84">
        <f>'[1]수량산출(1-1)_작업용'!F7</f>
        <v>1</v>
      </c>
      <c r="G7" s="84">
        <f>'[1]수량산출(1-1)_작업용'!G7</f>
        <v>0</v>
      </c>
      <c r="H7" s="84">
        <f>'[1]수량산출(1-1)_작업용'!H7</f>
        <v>3</v>
      </c>
      <c r="I7" s="84">
        <f>'[1]수량산출(1-1)_작업용'!I7</f>
        <v>2</v>
      </c>
      <c r="J7" s="84">
        <f>'[1]수량산출(1-1)_작업용'!J7</f>
        <v>0</v>
      </c>
      <c r="K7" s="84">
        <f>'[1]수량산출(1-1)_작업용'!K7</f>
        <v>0</v>
      </c>
      <c r="L7" s="84">
        <f>'[1]수량산출(1-1)_작업용'!L7</f>
        <v>0</v>
      </c>
      <c r="M7" s="84">
        <f>'[1]수량산출(1-1)_작업용'!M7</f>
        <v>0</v>
      </c>
      <c r="N7" s="84">
        <f>'[1]수량산출(1-1)_작업용'!N7</f>
        <v>0</v>
      </c>
      <c r="O7" s="84">
        <f>'[1]수량산출(1-1)_작업용'!O7</f>
        <v>0</v>
      </c>
      <c r="P7" s="84">
        <f>'[1]수량산출(1-1)_작업용'!P7</f>
        <v>0</v>
      </c>
      <c r="Q7" s="84">
        <f>'[1]수량산출(1-1)_작업용'!Q7</f>
        <v>0</v>
      </c>
      <c r="R7" s="84">
        <f>'[1]수량산출(1-1)_작업용'!R7</f>
        <v>1</v>
      </c>
      <c r="S7" s="84">
        <f>'[1]수량산출(1-1)_작업용'!S7</f>
        <v>0</v>
      </c>
      <c r="T7" s="84">
        <f>'[1]수량산출(1-1)_작업용'!T7</f>
        <v>1</v>
      </c>
      <c r="U7" s="84">
        <f>'[1]수량산출(1-1)_작업용'!U7</f>
        <v>2</v>
      </c>
      <c r="V7" s="84">
        <f>'[1]수량산출(1-1)_작업용'!V7</f>
        <v>0</v>
      </c>
      <c r="W7" s="74">
        <f t="shared" si="2"/>
        <v>101</v>
      </c>
      <c r="X7" s="150"/>
      <c r="Z7" s="98">
        <v>28</v>
      </c>
      <c r="AA7" s="97">
        <f>$Z$7*C7</f>
        <v>56</v>
      </c>
      <c r="AB7" s="97">
        <f t="shared" ref="AB7:AT7" si="4">$Z$7*D7</f>
        <v>28</v>
      </c>
      <c r="AC7" s="97">
        <f t="shared" si="4"/>
        <v>84</v>
      </c>
      <c r="AD7" s="97">
        <f t="shared" si="4"/>
        <v>28</v>
      </c>
      <c r="AE7" s="97">
        <f t="shared" si="4"/>
        <v>0</v>
      </c>
      <c r="AF7" s="97">
        <f t="shared" si="4"/>
        <v>84</v>
      </c>
      <c r="AG7" s="97">
        <f t="shared" si="4"/>
        <v>56</v>
      </c>
      <c r="AH7" s="97">
        <f t="shared" si="4"/>
        <v>0</v>
      </c>
      <c r="AI7" s="97">
        <f t="shared" si="4"/>
        <v>0</v>
      </c>
      <c r="AJ7" s="97">
        <f t="shared" si="4"/>
        <v>0</v>
      </c>
      <c r="AK7" s="97">
        <f t="shared" si="4"/>
        <v>0</v>
      </c>
      <c r="AL7" s="97">
        <f t="shared" si="4"/>
        <v>0</v>
      </c>
      <c r="AM7" s="97">
        <f t="shared" si="4"/>
        <v>0</v>
      </c>
      <c r="AN7" s="97">
        <f t="shared" si="4"/>
        <v>0</v>
      </c>
      <c r="AO7" s="97">
        <f t="shared" si="4"/>
        <v>0</v>
      </c>
      <c r="AP7" s="97">
        <f t="shared" si="4"/>
        <v>28</v>
      </c>
      <c r="AQ7" s="97">
        <f t="shared" si="4"/>
        <v>0</v>
      </c>
      <c r="AR7" s="97">
        <f t="shared" si="4"/>
        <v>28</v>
      </c>
      <c r="AS7" s="97">
        <f t="shared" si="4"/>
        <v>56</v>
      </c>
      <c r="AT7" s="97">
        <f t="shared" si="4"/>
        <v>0</v>
      </c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</row>
    <row r="8" spans="1:57" ht="15" customHeight="1">
      <c r="A8" s="62" t="str">
        <f>'[1]수량산출(1-1)_작업용'!A8</f>
        <v>나사없는 전선관</v>
      </c>
      <c r="B8" s="62" t="str">
        <f>'[1]수량산출(1-1)_작업용'!B8</f>
        <v>E39</v>
      </c>
      <c r="C8" s="84">
        <f>'[1]수량산출(1-1)_작업용'!C8</f>
        <v>0</v>
      </c>
      <c r="D8" s="84">
        <f>'[1]수량산출(1-1)_작업용'!D8</f>
        <v>0</v>
      </c>
      <c r="E8" s="84">
        <f>'[1]수량산출(1-1)_작업용'!E8</f>
        <v>0</v>
      </c>
      <c r="F8" s="84">
        <f>'[1]수량산출(1-1)_작업용'!F8</f>
        <v>0</v>
      </c>
      <c r="G8" s="84">
        <f>'[1]수량산출(1-1)_작업용'!G8</f>
        <v>1</v>
      </c>
      <c r="H8" s="84">
        <f>'[1]수량산출(1-1)_작업용'!H8</f>
        <v>1</v>
      </c>
      <c r="I8" s="84">
        <f>'[1]수량산출(1-1)_작업용'!I8</f>
        <v>2</v>
      </c>
      <c r="J8" s="84">
        <f>'[1]수량산출(1-1)_작업용'!J8</f>
        <v>0</v>
      </c>
      <c r="K8" s="84">
        <f>'[1]수량산출(1-1)_작업용'!K8</f>
        <v>0</v>
      </c>
      <c r="L8" s="84">
        <f>'[1]수량산출(1-1)_작업용'!L8</f>
        <v>0</v>
      </c>
      <c r="M8" s="84">
        <f>'[1]수량산출(1-1)_작업용'!M8</f>
        <v>0</v>
      </c>
      <c r="N8" s="84">
        <f>'[1]수량산출(1-1)_작업용'!N8</f>
        <v>0</v>
      </c>
      <c r="O8" s="84">
        <f>'[1]수량산출(1-1)_작업용'!O8</f>
        <v>0</v>
      </c>
      <c r="P8" s="84">
        <f>'[1]수량산출(1-1)_작업용'!P8</f>
        <v>0</v>
      </c>
      <c r="Q8" s="84">
        <f>'[1]수량산출(1-1)_작업용'!Q8</f>
        <v>0</v>
      </c>
      <c r="R8" s="84">
        <f>'[1]수량산출(1-1)_작업용'!R8</f>
        <v>0</v>
      </c>
      <c r="S8" s="84">
        <f>'[1]수량산출(1-1)_작업용'!S8</f>
        <v>0</v>
      </c>
      <c r="T8" s="84">
        <f>'[1]수량산출(1-1)_작업용'!T8</f>
        <v>0</v>
      </c>
      <c r="U8" s="84">
        <f>'[1]수량산출(1-1)_작업용'!U8</f>
        <v>0</v>
      </c>
      <c r="V8" s="84">
        <f>'[1]수량산출(1-1)_작업용'!V8</f>
        <v>0</v>
      </c>
      <c r="W8" s="74">
        <f t="shared" si="2"/>
        <v>22</v>
      </c>
      <c r="X8" s="150"/>
      <c r="Z8" s="98">
        <v>32</v>
      </c>
      <c r="AA8" s="97">
        <f>$Z$8*C8</f>
        <v>0</v>
      </c>
      <c r="AB8" s="97">
        <f t="shared" ref="AB8:AT8" si="5">$Z$8*D8</f>
        <v>0</v>
      </c>
      <c r="AC8" s="97">
        <f t="shared" si="5"/>
        <v>0</v>
      </c>
      <c r="AD8" s="97">
        <f t="shared" si="5"/>
        <v>0</v>
      </c>
      <c r="AE8" s="97">
        <f t="shared" si="5"/>
        <v>32</v>
      </c>
      <c r="AF8" s="97">
        <f t="shared" si="5"/>
        <v>32</v>
      </c>
      <c r="AG8" s="97">
        <f t="shared" si="5"/>
        <v>64</v>
      </c>
      <c r="AH8" s="97">
        <f t="shared" si="5"/>
        <v>0</v>
      </c>
      <c r="AI8" s="97">
        <f t="shared" si="5"/>
        <v>0</v>
      </c>
      <c r="AJ8" s="97">
        <f t="shared" si="5"/>
        <v>0</v>
      </c>
      <c r="AK8" s="97">
        <f t="shared" si="5"/>
        <v>0</v>
      </c>
      <c r="AL8" s="97">
        <f t="shared" si="5"/>
        <v>0</v>
      </c>
      <c r="AM8" s="97">
        <f t="shared" si="5"/>
        <v>0</v>
      </c>
      <c r="AN8" s="97">
        <f t="shared" si="5"/>
        <v>0</v>
      </c>
      <c r="AO8" s="97">
        <f t="shared" si="5"/>
        <v>0</v>
      </c>
      <c r="AP8" s="97">
        <f t="shared" si="5"/>
        <v>0</v>
      </c>
      <c r="AQ8" s="97">
        <f t="shared" si="5"/>
        <v>0</v>
      </c>
      <c r="AR8" s="97">
        <f t="shared" si="5"/>
        <v>0</v>
      </c>
      <c r="AS8" s="97">
        <f t="shared" si="5"/>
        <v>0</v>
      </c>
      <c r="AT8" s="97">
        <f t="shared" si="5"/>
        <v>0</v>
      </c>
      <c r="AU8" s="89"/>
      <c r="AV8" s="89"/>
      <c r="AW8" s="89"/>
      <c r="AX8" s="89"/>
      <c r="AY8" s="89"/>
      <c r="AZ8" s="89"/>
      <c r="BA8" s="89"/>
      <c r="BB8" s="89"/>
      <c r="BC8" s="89"/>
      <c r="BD8" s="89"/>
      <c r="BE8" s="89"/>
    </row>
    <row r="9" spans="1:57" ht="15" customHeight="1">
      <c r="A9" s="62" t="str">
        <f>'[1]수량산출(1-1)_작업용'!A9</f>
        <v>CD관</v>
      </c>
      <c r="B9" s="62" t="str">
        <f>'[1]수량산출(1-1)_작업용'!B9</f>
        <v>16C</v>
      </c>
      <c r="C9" s="84">
        <f>'[1]수량산출(1-1)_작업용'!C9</f>
        <v>0</v>
      </c>
      <c r="D9" s="84">
        <f>'[1]수량산출(1-1)_작업용'!D9</f>
        <v>0</v>
      </c>
      <c r="E9" s="84">
        <f>'[1]수량산출(1-1)_작업용'!E9</f>
        <v>0</v>
      </c>
      <c r="F9" s="84">
        <f>'[1]수량산출(1-1)_작업용'!F9</f>
        <v>0</v>
      </c>
      <c r="G9" s="84">
        <f>'[1]수량산출(1-1)_작업용'!G9</f>
        <v>0</v>
      </c>
      <c r="H9" s="84">
        <f>'[1]수량산출(1-1)_작업용'!H9</f>
        <v>0</v>
      </c>
      <c r="I9" s="84">
        <f>'[1]수량산출(1-1)_작업용'!I9</f>
        <v>0</v>
      </c>
      <c r="J9" s="84">
        <f>'[1]수량산출(1-1)_작업용'!J9</f>
        <v>0</v>
      </c>
      <c r="K9" s="84">
        <f>'[1]수량산출(1-1)_작업용'!K9</f>
        <v>0</v>
      </c>
      <c r="L9" s="84">
        <f>'[1]수량산출(1-1)_작업용'!L9</f>
        <v>0</v>
      </c>
      <c r="M9" s="84">
        <f>'[1]수량산출(1-1)_작업용'!M9</f>
        <v>0</v>
      </c>
      <c r="N9" s="84">
        <f>'[1]수량산출(1-1)_작업용'!N9</f>
        <v>0</v>
      </c>
      <c r="O9" s="84">
        <f>'[1]수량산출(1-1)_작업용'!O9</f>
        <v>0</v>
      </c>
      <c r="P9" s="84">
        <f>'[1]수량산출(1-1)_작업용'!P9</f>
        <v>0</v>
      </c>
      <c r="Q9" s="84">
        <f>'[1]수량산출(1-1)_작업용'!Q9</f>
        <v>0</v>
      </c>
      <c r="R9" s="84">
        <f>'[1]수량산출(1-1)_작업용'!R9</f>
        <v>0</v>
      </c>
      <c r="S9" s="84">
        <f>'[1]수량산출(1-1)_작업용'!S9</f>
        <v>0</v>
      </c>
      <c r="T9" s="84">
        <f>'[1]수량산출(1-1)_작업용'!T9</f>
        <v>0</v>
      </c>
      <c r="U9" s="84">
        <f>'[1]수량산출(1-1)_작업용'!U9</f>
        <v>0</v>
      </c>
      <c r="V9" s="84">
        <f>'[1]수량산출(1-1)_작업용'!V9</f>
        <v>0</v>
      </c>
      <c r="W9" s="74">
        <f t="shared" si="2"/>
        <v>0</v>
      </c>
      <c r="X9" s="150"/>
      <c r="Z9" s="98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7"/>
      <c r="AQ9" s="97"/>
      <c r="AR9" s="97"/>
      <c r="AS9" s="97"/>
      <c r="AT9" s="97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</row>
    <row r="10" spans="1:57" ht="15" customHeight="1">
      <c r="A10" s="62" t="str">
        <f>'[1]수량산출(1-1)_작업용'!A10</f>
        <v>지중전선관(ELP)</v>
      </c>
      <c r="B10" s="62" t="str">
        <f>'[1]수량산출(1-1)_작업용'!B10</f>
        <v>ELP 30</v>
      </c>
      <c r="C10" s="84">
        <f>'[1]수량산출(1-1)_작업용'!C10</f>
        <v>0</v>
      </c>
      <c r="D10" s="84">
        <f>'[1]수량산출(1-1)_작업용'!D10</f>
        <v>0</v>
      </c>
      <c r="E10" s="84">
        <f>'[1]수량산출(1-1)_작업용'!E10</f>
        <v>0</v>
      </c>
      <c r="F10" s="84">
        <f>'[1]수량산출(1-1)_작업용'!F10</f>
        <v>0</v>
      </c>
      <c r="G10" s="84">
        <f>'[1]수량산출(1-1)_작업용'!G10</f>
        <v>0</v>
      </c>
      <c r="H10" s="84">
        <f>'[1]수량산출(1-1)_작업용'!H10</f>
        <v>0</v>
      </c>
      <c r="I10" s="84">
        <f>'[1]수량산출(1-1)_작업용'!I10</f>
        <v>0</v>
      </c>
      <c r="J10" s="84">
        <f>'[1]수량산출(1-1)_작업용'!J10</f>
        <v>0</v>
      </c>
      <c r="K10" s="84">
        <f>'[1]수량산출(1-1)_작업용'!K10</f>
        <v>0</v>
      </c>
      <c r="L10" s="84">
        <f>'[1]수량산출(1-1)_작업용'!L10</f>
        <v>0</v>
      </c>
      <c r="M10" s="84">
        <f>'[1]수량산출(1-1)_작업용'!M10</f>
        <v>0</v>
      </c>
      <c r="N10" s="84">
        <f>'[1]수량산출(1-1)_작업용'!N10</f>
        <v>0</v>
      </c>
      <c r="O10" s="84">
        <f>'[1]수량산출(1-1)_작업용'!O10</f>
        <v>0</v>
      </c>
      <c r="P10" s="84">
        <f>'[1]수량산출(1-1)_작업용'!P10</f>
        <v>0</v>
      </c>
      <c r="Q10" s="84">
        <f>'[1]수량산출(1-1)_작업용'!Q10</f>
        <v>0</v>
      </c>
      <c r="R10" s="84">
        <f>'[1]수량산출(1-1)_작업용'!R10</f>
        <v>0</v>
      </c>
      <c r="S10" s="84">
        <f>'[1]수량산출(1-1)_작업용'!S10</f>
        <v>0</v>
      </c>
      <c r="T10" s="84">
        <f>'[1]수량산출(1-1)_작업용'!T10</f>
        <v>0</v>
      </c>
      <c r="U10" s="84">
        <f>'[1]수량산출(1-1)_작업용'!U10</f>
        <v>0</v>
      </c>
      <c r="V10" s="84">
        <f>'[1]수량산출(1-1)_작업용'!V10</f>
        <v>0</v>
      </c>
      <c r="W10" s="74">
        <f t="shared" si="2"/>
        <v>0</v>
      </c>
      <c r="X10" s="150"/>
      <c r="Z10" s="98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/>
      <c r="AP10" s="97"/>
      <c r="AQ10" s="97"/>
      <c r="AR10" s="97"/>
      <c r="AS10" s="97"/>
      <c r="AT10" s="97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</row>
    <row r="11" spans="1:57" ht="15" customHeight="1">
      <c r="A11" s="62" t="str">
        <f>'[1]수량산출(1-1)_작업용'!A11</f>
        <v>지중전선관(ELP)</v>
      </c>
      <c r="B11" s="62" t="str">
        <f>'[1]수량산출(1-1)_작업용'!B11</f>
        <v>ELP 50</v>
      </c>
      <c r="C11" s="84">
        <f>'[1]수량산출(1-1)_작업용'!C11</f>
        <v>0</v>
      </c>
      <c r="D11" s="84">
        <f>'[1]수량산출(1-1)_작업용'!D11</f>
        <v>0</v>
      </c>
      <c r="E11" s="84">
        <f>'[1]수량산출(1-1)_작업용'!E11</f>
        <v>0</v>
      </c>
      <c r="F11" s="84">
        <f>'[1]수량산출(1-1)_작업용'!F11</f>
        <v>0</v>
      </c>
      <c r="G11" s="84">
        <f>'[1]수량산출(1-1)_작업용'!G11</f>
        <v>0</v>
      </c>
      <c r="H11" s="84">
        <f>'[1]수량산출(1-1)_작업용'!H11</f>
        <v>0</v>
      </c>
      <c r="I11" s="84">
        <f>'[1]수량산출(1-1)_작업용'!I11</f>
        <v>0</v>
      </c>
      <c r="J11" s="84">
        <f>'[1]수량산출(1-1)_작업용'!J11</f>
        <v>0</v>
      </c>
      <c r="K11" s="84">
        <f>'[1]수량산출(1-1)_작업용'!K11</f>
        <v>0</v>
      </c>
      <c r="L11" s="84">
        <f>'[1]수량산출(1-1)_작업용'!L11</f>
        <v>0</v>
      </c>
      <c r="M11" s="84">
        <f>'[1]수량산출(1-1)_작업용'!M11</f>
        <v>0</v>
      </c>
      <c r="N11" s="84">
        <f>'[1]수량산출(1-1)_작업용'!N11</f>
        <v>0</v>
      </c>
      <c r="O11" s="84">
        <f>'[1]수량산출(1-1)_작업용'!O11</f>
        <v>0</v>
      </c>
      <c r="P11" s="84">
        <f>'[1]수량산출(1-1)_작업용'!P11</f>
        <v>0</v>
      </c>
      <c r="Q11" s="84">
        <f>'[1]수량산출(1-1)_작업용'!Q11</f>
        <v>0</v>
      </c>
      <c r="R11" s="84">
        <f>'[1]수량산출(1-1)_작업용'!R11</f>
        <v>0</v>
      </c>
      <c r="S11" s="84">
        <f>'[1]수량산출(1-1)_작업용'!S11</f>
        <v>0</v>
      </c>
      <c r="T11" s="84">
        <f>'[1]수량산출(1-1)_작업용'!T11</f>
        <v>0</v>
      </c>
      <c r="U11" s="84">
        <f>'[1]수량산출(1-1)_작업용'!U11</f>
        <v>0</v>
      </c>
      <c r="V11" s="84">
        <f>'[1]수량산출(1-1)_작업용'!V11</f>
        <v>0</v>
      </c>
      <c r="W11" s="74">
        <f t="shared" si="2"/>
        <v>0</v>
      </c>
      <c r="X11" s="150"/>
      <c r="Z11" s="98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  <c r="AL11" s="97"/>
      <c r="AM11" s="97"/>
      <c r="AN11" s="97"/>
      <c r="AO11" s="97"/>
      <c r="AP11" s="97"/>
      <c r="AQ11" s="97"/>
      <c r="AR11" s="97"/>
      <c r="AS11" s="97"/>
      <c r="AT11" s="97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</row>
    <row r="12" spans="1:57" s="99" customFormat="1" ht="15" customHeight="1">
      <c r="A12" s="62" t="str">
        <f>'[1]수량산출(1-1)_작업용'!A12</f>
        <v>전선</v>
      </c>
      <c r="B12" s="62" t="str">
        <f>'[1]수량산출(1-1)_작업용'!B12</f>
        <v>HFIX 2.5sq</v>
      </c>
      <c r="C12" s="84">
        <f>'[1]수량산출(1-1)_작업용'!C12</f>
        <v>0</v>
      </c>
      <c r="D12" s="84">
        <f>'[1]수량산출(1-1)_작업용'!D12</f>
        <v>6</v>
      </c>
      <c r="E12" s="84">
        <f>'[1]수량산출(1-1)_작업용'!E12</f>
        <v>6</v>
      </c>
      <c r="F12" s="84">
        <f>'[1]수량산출(1-1)_작업용'!F12</f>
        <v>2</v>
      </c>
      <c r="G12" s="84">
        <f>'[1]수량산출(1-1)_작업용'!G12</f>
        <v>2</v>
      </c>
      <c r="H12" s="84">
        <f>'[1]수량산출(1-1)_작업용'!H12</f>
        <v>10</v>
      </c>
      <c r="I12" s="84">
        <f>'[1]수량산출(1-1)_작업용'!I12</f>
        <v>10</v>
      </c>
      <c r="J12" s="84">
        <f>'[1]수량산출(1-1)_작업용'!J12</f>
        <v>0</v>
      </c>
      <c r="K12" s="84">
        <f>'[1]수량산출(1-1)_작업용'!K12</f>
        <v>2</v>
      </c>
      <c r="L12" s="84">
        <f>'[1]수량산출(1-1)_작업용'!L12</f>
        <v>0</v>
      </c>
      <c r="M12" s="84">
        <f>'[1]수량산출(1-1)_작업용'!M12</f>
        <v>2</v>
      </c>
      <c r="N12" s="84">
        <f>'[1]수량산출(1-1)_작업용'!N12</f>
        <v>0</v>
      </c>
      <c r="O12" s="84">
        <f>'[1]수량산출(1-1)_작업용'!O12</f>
        <v>0</v>
      </c>
      <c r="P12" s="84">
        <f>'[1]수량산출(1-1)_작업용'!P12</f>
        <v>0</v>
      </c>
      <c r="Q12" s="84">
        <f>'[1]수량산출(1-1)_작업용'!Q12</f>
        <v>0</v>
      </c>
      <c r="R12" s="84">
        <f>'[1]수량산출(1-1)_작업용'!R12</f>
        <v>0</v>
      </c>
      <c r="S12" s="84">
        <f>'[1]수량산출(1-1)_작업용'!S12</f>
        <v>0</v>
      </c>
      <c r="T12" s="84">
        <f>'[1]수량산출(1-1)_작업용'!T12</f>
        <v>0</v>
      </c>
      <c r="U12" s="84">
        <f>'[1]수량산출(1-1)_작업용'!U12</f>
        <v>0</v>
      </c>
      <c r="V12" s="84">
        <f>'[1]수량산출(1-1)_작업용'!V12</f>
        <v>0</v>
      </c>
      <c r="W12" s="74">
        <f t="shared" si="2"/>
        <v>192</v>
      </c>
      <c r="X12" s="150"/>
      <c r="Z12" s="100"/>
      <c r="AA12" s="101">
        <f>((SUM(C5:C8)-1)*15)</f>
        <v>30</v>
      </c>
      <c r="AB12" s="101">
        <f t="shared" ref="AB12:AT12" si="6">((SUM(D5:D8)-1)*15)</f>
        <v>15</v>
      </c>
      <c r="AC12" s="101">
        <f t="shared" si="6"/>
        <v>60</v>
      </c>
      <c r="AD12" s="101">
        <f t="shared" si="6"/>
        <v>15</v>
      </c>
      <c r="AE12" s="101">
        <f t="shared" si="6"/>
        <v>15</v>
      </c>
      <c r="AF12" s="101">
        <f t="shared" si="6"/>
        <v>75</v>
      </c>
      <c r="AG12" s="101">
        <f t="shared" si="6"/>
        <v>75</v>
      </c>
      <c r="AH12" s="101">
        <f t="shared" si="6"/>
        <v>0</v>
      </c>
      <c r="AI12" s="101">
        <f t="shared" si="6"/>
        <v>0</v>
      </c>
      <c r="AJ12" s="101">
        <f t="shared" si="6"/>
        <v>0</v>
      </c>
      <c r="AK12" s="101">
        <f t="shared" si="6"/>
        <v>0</v>
      </c>
      <c r="AL12" s="101">
        <f t="shared" si="6"/>
        <v>0</v>
      </c>
      <c r="AM12" s="101">
        <f t="shared" si="6"/>
        <v>-15</v>
      </c>
      <c r="AN12" s="101">
        <f t="shared" si="6"/>
        <v>0</v>
      </c>
      <c r="AO12" s="101">
        <f t="shared" si="6"/>
        <v>-15</v>
      </c>
      <c r="AP12" s="101">
        <f t="shared" si="6"/>
        <v>30</v>
      </c>
      <c r="AQ12" s="101">
        <f t="shared" si="6"/>
        <v>0</v>
      </c>
      <c r="AR12" s="101">
        <f t="shared" si="6"/>
        <v>45</v>
      </c>
      <c r="AS12" s="101">
        <f t="shared" si="6"/>
        <v>45</v>
      </c>
      <c r="AT12" s="101">
        <f t="shared" si="6"/>
        <v>0</v>
      </c>
    </row>
    <row r="13" spans="1:57" s="99" customFormat="1" ht="15" customHeight="1">
      <c r="A13" s="62" t="str">
        <f>'[1]수량산출(1-1)_작업용'!A13</f>
        <v>케이블</v>
      </c>
      <c r="B13" s="62" t="str">
        <f>'[1]수량산출(1-1)_작업용'!B13</f>
        <v>TJV 1.0 x 2C</v>
      </c>
      <c r="C13" s="84">
        <f>'[1]수량산출(1-1)_작업용'!C13</f>
        <v>0</v>
      </c>
      <c r="D13" s="84">
        <f>'[1]수량산출(1-1)_작업용'!D13</f>
        <v>5</v>
      </c>
      <c r="E13" s="84">
        <f>'[1]수량산출(1-1)_작업용'!E13</f>
        <v>5</v>
      </c>
      <c r="F13" s="84">
        <f>'[1]수량산출(1-1)_작업용'!F13</f>
        <v>0</v>
      </c>
      <c r="G13" s="84">
        <f>'[1]수량산출(1-1)_작업용'!G13</f>
        <v>0</v>
      </c>
      <c r="H13" s="84">
        <f>'[1]수량산출(1-1)_작업용'!H13</f>
        <v>5</v>
      </c>
      <c r="I13" s="84">
        <f>'[1]수량산출(1-1)_작업용'!I13</f>
        <v>9</v>
      </c>
      <c r="J13" s="84">
        <f>'[1]수량산출(1-1)_작업용'!J13</f>
        <v>0</v>
      </c>
      <c r="K13" s="84">
        <f>'[1]수량산출(1-1)_작업용'!K13</f>
        <v>0</v>
      </c>
      <c r="L13" s="84">
        <f>'[1]수량산출(1-1)_작업용'!L13</f>
        <v>1</v>
      </c>
      <c r="M13" s="84">
        <f>'[1]수량산출(1-1)_작업용'!M13</f>
        <v>0</v>
      </c>
      <c r="N13" s="84">
        <f>'[1]수량산출(1-1)_작업용'!N13</f>
        <v>3</v>
      </c>
      <c r="O13" s="84">
        <f>'[1]수량산출(1-1)_작업용'!O13</f>
        <v>0</v>
      </c>
      <c r="P13" s="84">
        <f>'[1]수량산출(1-1)_작업용'!P13</f>
        <v>0</v>
      </c>
      <c r="Q13" s="84">
        <f>'[1]수량산출(1-1)_작업용'!Q13</f>
        <v>0</v>
      </c>
      <c r="R13" s="84">
        <f>'[1]수량산출(1-1)_작업용'!R13</f>
        <v>0</v>
      </c>
      <c r="S13" s="84">
        <f>'[1]수량산출(1-1)_작업용'!S13</f>
        <v>0</v>
      </c>
      <c r="T13" s="84">
        <f>'[1]수량산출(1-1)_작업용'!T13</f>
        <v>0</v>
      </c>
      <c r="U13" s="84">
        <f>'[1]수량산출(1-1)_작업용'!U13</f>
        <v>0</v>
      </c>
      <c r="V13" s="84">
        <f>'[1]수량산출(1-1)_작업용'!V13</f>
        <v>0</v>
      </c>
      <c r="W13" s="74">
        <f t="shared" si="2"/>
        <v>150</v>
      </c>
      <c r="X13" s="150"/>
      <c r="Z13" s="100" t="s">
        <v>198</v>
      </c>
      <c r="AA13" s="102">
        <f>SUM(AA5:AA12)</f>
        <v>102</v>
      </c>
      <c r="AB13" s="102">
        <f t="shared" ref="AB13:AT13" si="7">SUM(AB5:AB12)</f>
        <v>65</v>
      </c>
      <c r="AC13" s="102">
        <f t="shared" si="7"/>
        <v>182</v>
      </c>
      <c r="AD13" s="102">
        <f t="shared" si="7"/>
        <v>59</v>
      </c>
      <c r="AE13" s="102">
        <f t="shared" si="7"/>
        <v>63</v>
      </c>
      <c r="AF13" s="102">
        <f t="shared" si="7"/>
        <v>229</v>
      </c>
      <c r="AG13" s="102">
        <f t="shared" si="7"/>
        <v>233</v>
      </c>
      <c r="AH13" s="102">
        <f t="shared" si="7"/>
        <v>22</v>
      </c>
      <c r="AI13" s="102">
        <f t="shared" si="7"/>
        <v>16</v>
      </c>
      <c r="AJ13" s="102">
        <f t="shared" si="7"/>
        <v>16</v>
      </c>
      <c r="AK13" s="102">
        <f t="shared" si="7"/>
        <v>16</v>
      </c>
      <c r="AL13" s="102">
        <f t="shared" si="7"/>
        <v>22</v>
      </c>
      <c r="AM13" s="102">
        <f t="shared" si="7"/>
        <v>-15</v>
      </c>
      <c r="AN13" s="102">
        <f t="shared" si="7"/>
        <v>22</v>
      </c>
      <c r="AO13" s="102">
        <f t="shared" si="7"/>
        <v>-15</v>
      </c>
      <c r="AP13" s="102">
        <f t="shared" si="7"/>
        <v>90</v>
      </c>
      <c r="AQ13" s="102">
        <f t="shared" si="7"/>
        <v>22</v>
      </c>
      <c r="AR13" s="102">
        <f t="shared" si="7"/>
        <v>127</v>
      </c>
      <c r="AS13" s="102">
        <f t="shared" si="7"/>
        <v>133</v>
      </c>
      <c r="AT13" s="102">
        <f t="shared" si="7"/>
        <v>16</v>
      </c>
      <c r="AU13" s="103"/>
      <c r="AV13" s="103"/>
      <c r="AW13" s="103"/>
      <c r="AX13" s="103"/>
      <c r="AY13" s="103"/>
      <c r="AZ13" s="103"/>
      <c r="BA13" s="103"/>
      <c r="BB13" s="103"/>
      <c r="BC13" s="103"/>
      <c r="BD13" s="103"/>
      <c r="BE13" s="103"/>
    </row>
    <row r="14" spans="1:57" s="99" customFormat="1" ht="15" customHeight="1">
      <c r="A14" s="62" t="str">
        <f>'[1]수량산출(1-1)_작업용'!A14</f>
        <v>케이블</v>
      </c>
      <c r="B14" s="62" t="str">
        <f>'[1]수량산출(1-1)_작업용'!B14</f>
        <v>TJV 1.0 x 3C</v>
      </c>
      <c r="C14" s="84">
        <f>'[1]수량산출(1-1)_작업용'!C14</f>
        <v>0</v>
      </c>
      <c r="D14" s="84">
        <f>'[1]수량산출(1-1)_작업용'!D14</f>
        <v>0</v>
      </c>
      <c r="E14" s="84">
        <f>'[1]수량산출(1-1)_작업용'!E14</f>
        <v>0</v>
      </c>
      <c r="F14" s="84">
        <f>'[1]수량산출(1-1)_작업용'!F14</f>
        <v>0</v>
      </c>
      <c r="G14" s="84">
        <f>'[1]수량산출(1-1)_작업용'!G14</f>
        <v>0</v>
      </c>
      <c r="H14" s="84">
        <f>'[1]수량산출(1-1)_작업용'!H14</f>
        <v>0</v>
      </c>
      <c r="I14" s="84">
        <f>'[1]수량산출(1-1)_작업용'!I14</f>
        <v>0</v>
      </c>
      <c r="J14" s="84">
        <f>'[1]수량산출(1-1)_작업용'!J14</f>
        <v>0</v>
      </c>
      <c r="K14" s="84">
        <f>'[1]수량산출(1-1)_작업용'!K14</f>
        <v>0</v>
      </c>
      <c r="L14" s="84">
        <f>'[1]수량산출(1-1)_작업용'!L14</f>
        <v>0</v>
      </c>
      <c r="M14" s="84">
        <f>'[1]수량산출(1-1)_작업용'!M14</f>
        <v>0</v>
      </c>
      <c r="N14" s="84">
        <f>'[1]수량산출(1-1)_작업용'!N14</f>
        <v>0</v>
      </c>
      <c r="O14" s="84">
        <f>'[1]수량산출(1-1)_작업용'!O14</f>
        <v>0</v>
      </c>
      <c r="P14" s="84">
        <f>'[1]수량산출(1-1)_작업용'!P14</f>
        <v>0</v>
      </c>
      <c r="Q14" s="84">
        <f>'[1]수량산출(1-1)_작업용'!Q14</f>
        <v>0</v>
      </c>
      <c r="R14" s="84">
        <f>'[1]수량산출(1-1)_작업용'!R14</f>
        <v>0</v>
      </c>
      <c r="S14" s="84">
        <f>'[1]수량산출(1-1)_작업용'!S14</f>
        <v>0</v>
      </c>
      <c r="T14" s="84">
        <f>'[1]수량산출(1-1)_작업용'!T14</f>
        <v>0</v>
      </c>
      <c r="U14" s="84">
        <f>'[1]수량산출(1-1)_작업용'!U14</f>
        <v>0</v>
      </c>
      <c r="V14" s="84">
        <f>'[1]수량산출(1-1)_작업용'!V14</f>
        <v>0</v>
      </c>
      <c r="W14" s="74">
        <f t="shared" si="2"/>
        <v>0</v>
      </c>
      <c r="X14" s="150"/>
    </row>
    <row r="15" spans="1:57" s="99" customFormat="1" ht="15" customHeight="1">
      <c r="A15" s="62" t="str">
        <f>'[1]수량산출(1-1)_작업용'!A15</f>
        <v>케이블</v>
      </c>
      <c r="B15" s="62" t="str">
        <f>'[1]수량산출(1-1)_작업용'!B15</f>
        <v>F-CVVS 1.5 x 2C</v>
      </c>
      <c r="C15" s="84">
        <f>'[1]수량산출(1-1)_작업용'!C15</f>
        <v>2</v>
      </c>
      <c r="D15" s="84">
        <f>'[1]수량산출(1-1)_작업용'!D15</f>
        <v>0</v>
      </c>
      <c r="E15" s="84">
        <f>'[1]수량산출(1-1)_작업용'!E15</f>
        <v>2</v>
      </c>
      <c r="F15" s="84">
        <f>'[1]수량산출(1-1)_작업용'!F15</f>
        <v>2</v>
      </c>
      <c r="G15" s="84">
        <f>'[1]수량산출(1-1)_작업용'!G15</f>
        <v>3</v>
      </c>
      <c r="H15" s="84">
        <f>'[1]수량산출(1-1)_작업용'!H15</f>
        <v>5</v>
      </c>
      <c r="I15" s="84">
        <f>'[1]수량산출(1-1)_작업용'!I15</f>
        <v>5</v>
      </c>
      <c r="J15" s="84">
        <f>'[1]수량산출(1-1)_작업용'!J15</f>
        <v>1</v>
      </c>
      <c r="K15" s="84">
        <f>'[1]수량산출(1-1)_작업용'!K15</f>
        <v>0</v>
      </c>
      <c r="L15" s="84">
        <f>'[1]수량산출(1-1)_작업용'!L15</f>
        <v>0</v>
      </c>
      <c r="M15" s="84">
        <f>'[1]수량산출(1-1)_작업용'!M15</f>
        <v>0</v>
      </c>
      <c r="N15" s="84">
        <f>'[1]수량산출(1-1)_작업용'!N15</f>
        <v>0</v>
      </c>
      <c r="O15" s="84">
        <f>'[1]수량산출(1-1)_작업용'!O15</f>
        <v>0</v>
      </c>
      <c r="P15" s="84">
        <f>'[1]수량산출(1-1)_작업용'!P15</f>
        <v>2</v>
      </c>
      <c r="Q15" s="84">
        <f>'[1]수량산출(1-1)_작업용'!Q15</f>
        <v>0</v>
      </c>
      <c r="R15" s="84">
        <f>'[1]수량산출(1-1)_작업용'!R15</f>
        <v>0</v>
      </c>
      <c r="S15" s="84">
        <f>'[1]수량산출(1-1)_작업용'!S15</f>
        <v>1</v>
      </c>
      <c r="T15" s="84">
        <f>'[1]수량산출(1-1)_작업용'!T15</f>
        <v>1</v>
      </c>
      <c r="U15" s="84">
        <f>'[1]수량산출(1-1)_작업용'!U15</f>
        <v>2</v>
      </c>
      <c r="V15" s="84">
        <f>'[1]수량산출(1-1)_작업용'!V15</f>
        <v>0</v>
      </c>
      <c r="W15" s="74">
        <f t="shared" si="2"/>
        <v>183</v>
      </c>
      <c r="X15" s="150"/>
    </row>
    <row r="16" spans="1:57" s="99" customFormat="1" ht="15" customHeight="1">
      <c r="A16" s="62" t="str">
        <f>'[1]수량산출(1-1)_작업용'!A16</f>
        <v>케이블</v>
      </c>
      <c r="B16" s="62" t="str">
        <f>'[1]수량산출(1-1)_작업용'!B16</f>
        <v>F-CVVS 1.5 x 3C</v>
      </c>
      <c r="C16" s="84">
        <f>'[1]수량산출(1-1)_작업용'!C16</f>
        <v>0</v>
      </c>
      <c r="D16" s="84">
        <f>'[1]수량산출(1-1)_작업용'!D16</f>
        <v>0</v>
      </c>
      <c r="E16" s="84">
        <f>'[1]수량산출(1-1)_작업용'!E16</f>
        <v>0</v>
      </c>
      <c r="F16" s="84">
        <f>'[1]수량산출(1-1)_작업용'!F16</f>
        <v>0</v>
      </c>
      <c r="G16" s="84">
        <f>'[1]수량산출(1-1)_작업용'!G16</f>
        <v>0</v>
      </c>
      <c r="H16" s="84">
        <f>'[1]수량산출(1-1)_작업용'!H16</f>
        <v>0</v>
      </c>
      <c r="I16" s="84">
        <f>'[1]수량산출(1-1)_작업용'!I16</f>
        <v>0</v>
      </c>
      <c r="J16" s="84">
        <f>'[1]수량산출(1-1)_작업용'!J16</f>
        <v>0</v>
      </c>
      <c r="K16" s="84">
        <f>'[1]수량산출(1-1)_작업용'!K16</f>
        <v>0</v>
      </c>
      <c r="L16" s="84">
        <f>'[1]수량산출(1-1)_작업용'!L16</f>
        <v>0</v>
      </c>
      <c r="M16" s="84">
        <f>'[1]수량산출(1-1)_작업용'!M16</f>
        <v>0</v>
      </c>
      <c r="N16" s="84">
        <f>'[1]수량산출(1-1)_작업용'!N16</f>
        <v>0</v>
      </c>
      <c r="O16" s="84">
        <f>'[1]수량산출(1-1)_작업용'!O16</f>
        <v>0</v>
      </c>
      <c r="P16" s="84">
        <f>'[1]수량산출(1-1)_작업용'!P16</f>
        <v>0</v>
      </c>
      <c r="Q16" s="84">
        <f>'[1]수량산출(1-1)_작업용'!Q16</f>
        <v>0</v>
      </c>
      <c r="R16" s="84">
        <f>'[1]수량산출(1-1)_작업용'!R16</f>
        <v>0</v>
      </c>
      <c r="S16" s="84">
        <f>'[1]수량산출(1-1)_작업용'!S16</f>
        <v>0</v>
      </c>
      <c r="T16" s="84">
        <f>'[1]수량산출(1-1)_작업용'!T16</f>
        <v>0</v>
      </c>
      <c r="U16" s="84">
        <f>'[1]수량산출(1-1)_작업용'!U16</f>
        <v>0</v>
      </c>
      <c r="V16" s="84">
        <f>'[1]수량산출(1-1)_작업용'!V16</f>
        <v>0</v>
      </c>
      <c r="W16" s="74">
        <f t="shared" si="2"/>
        <v>0</v>
      </c>
      <c r="X16" s="150"/>
    </row>
    <row r="17" spans="1:25" s="99" customFormat="1" ht="15" customHeight="1">
      <c r="A17" s="62" t="str">
        <f>'[1]수량산출(1-1)_작업용'!A17</f>
        <v>케이블</v>
      </c>
      <c r="B17" s="62" t="str">
        <f>'[1]수량산출(1-1)_작업용'!B17</f>
        <v>UTP Cat.5E 4P</v>
      </c>
      <c r="C17" s="84">
        <f>'[1]수량산출(1-1)_작업용'!C17</f>
        <v>1</v>
      </c>
      <c r="D17" s="84">
        <f>'[1]수량산출(1-1)_작업용'!D17</f>
        <v>0</v>
      </c>
      <c r="E17" s="84">
        <f>'[1]수량산출(1-1)_작업용'!E17</f>
        <v>1</v>
      </c>
      <c r="F17" s="84">
        <f>'[1]수량산출(1-1)_작업용'!F17</f>
        <v>0</v>
      </c>
      <c r="G17" s="84">
        <f>'[1]수량산출(1-1)_작업용'!G17</f>
        <v>0</v>
      </c>
      <c r="H17" s="84">
        <f>'[1]수량산출(1-1)_작업용'!H17</f>
        <v>1</v>
      </c>
      <c r="I17" s="84">
        <f>'[1]수량산출(1-1)_작업용'!I17</f>
        <v>1</v>
      </c>
      <c r="J17" s="84">
        <f>'[1]수량산출(1-1)_작업용'!J17</f>
        <v>0</v>
      </c>
      <c r="K17" s="84">
        <f>'[1]수량산출(1-1)_작업용'!K17</f>
        <v>0</v>
      </c>
      <c r="L17" s="84">
        <f>'[1]수량산출(1-1)_작업용'!L17</f>
        <v>0</v>
      </c>
      <c r="M17" s="84">
        <f>'[1]수량산출(1-1)_작업용'!M17</f>
        <v>0</v>
      </c>
      <c r="N17" s="84">
        <f>'[1]수량산출(1-1)_작업용'!N17</f>
        <v>0</v>
      </c>
      <c r="O17" s="84">
        <f>'[1]수량산출(1-1)_작업용'!O17</f>
        <v>0</v>
      </c>
      <c r="P17" s="84">
        <f>'[1]수량산출(1-1)_작업용'!P17</f>
        <v>0</v>
      </c>
      <c r="Q17" s="84">
        <f>'[1]수량산출(1-1)_작업용'!Q17</f>
        <v>0</v>
      </c>
      <c r="R17" s="84">
        <f>'[1]수량산출(1-1)_작업용'!R17</f>
        <v>1</v>
      </c>
      <c r="S17" s="84">
        <f>'[1]수량산출(1-1)_작업용'!S17</f>
        <v>0</v>
      </c>
      <c r="T17" s="84">
        <f>'[1]수량산출(1-1)_작업용'!T17</f>
        <v>1</v>
      </c>
      <c r="U17" s="84">
        <f>'[1]수량산출(1-1)_작업용'!U17</f>
        <v>1</v>
      </c>
      <c r="V17" s="84">
        <f>'[1]수량산출(1-1)_작업용'!V17</f>
        <v>0</v>
      </c>
      <c r="W17" s="74">
        <f t="shared" si="2"/>
        <v>67</v>
      </c>
      <c r="X17" s="150"/>
    </row>
    <row r="18" spans="1:25" s="99" customFormat="1" ht="15" customHeight="1">
      <c r="A18" s="62" t="str">
        <f>'[1]수량산출(1-1)_작업용'!A18</f>
        <v>케이블</v>
      </c>
      <c r="B18" s="62" t="str">
        <f>'[1]수량산출(1-1)_작업용'!B18</f>
        <v>AWG24 x 2P</v>
      </c>
      <c r="C18" s="84">
        <f>'[1]수량산출(1-1)_작업용'!C18</f>
        <v>0</v>
      </c>
      <c r="D18" s="84">
        <f>'[1]수량산출(1-1)_작업용'!D18</f>
        <v>0</v>
      </c>
      <c r="E18" s="84">
        <f>'[1]수량산출(1-1)_작업용'!E18</f>
        <v>0</v>
      </c>
      <c r="F18" s="84">
        <f>'[1]수량산출(1-1)_작업용'!F18</f>
        <v>0</v>
      </c>
      <c r="G18" s="84">
        <f>'[1]수량산출(1-1)_작업용'!G18</f>
        <v>0</v>
      </c>
      <c r="H18" s="84">
        <f>'[1]수량산출(1-1)_작업용'!H18</f>
        <v>0</v>
      </c>
      <c r="I18" s="84">
        <f>'[1]수량산출(1-1)_작업용'!I18</f>
        <v>0</v>
      </c>
      <c r="J18" s="84">
        <f>'[1]수량산출(1-1)_작업용'!J18</f>
        <v>0</v>
      </c>
      <c r="K18" s="84">
        <f>'[1]수량산출(1-1)_작업용'!K18</f>
        <v>0</v>
      </c>
      <c r="L18" s="84">
        <f>'[1]수량산출(1-1)_작업용'!L18</f>
        <v>0</v>
      </c>
      <c r="M18" s="84">
        <f>'[1]수량산출(1-1)_작업용'!M18</f>
        <v>0</v>
      </c>
      <c r="N18" s="84">
        <f>'[1]수량산출(1-1)_작업용'!N18</f>
        <v>0</v>
      </c>
      <c r="O18" s="84">
        <f>'[1]수량산출(1-1)_작업용'!O18</f>
        <v>0</v>
      </c>
      <c r="P18" s="84">
        <f>'[1]수량산출(1-1)_작업용'!P18</f>
        <v>0</v>
      </c>
      <c r="Q18" s="84">
        <f>'[1]수량산출(1-1)_작업용'!Q18</f>
        <v>0</v>
      </c>
      <c r="R18" s="84">
        <f>'[1]수량산출(1-1)_작업용'!R18</f>
        <v>1</v>
      </c>
      <c r="S18" s="84">
        <f>'[1]수량산출(1-1)_작업용'!S18</f>
        <v>0</v>
      </c>
      <c r="T18" s="84">
        <f>'[1]수량산출(1-1)_작업용'!T18</f>
        <v>1</v>
      </c>
      <c r="U18" s="84">
        <f>'[1]수량산출(1-1)_작업용'!U18</f>
        <v>1</v>
      </c>
      <c r="V18" s="84">
        <f>'[1]수량산출(1-1)_작업용'!V18</f>
        <v>2</v>
      </c>
      <c r="W18" s="74">
        <f t="shared" si="2"/>
        <v>54</v>
      </c>
      <c r="X18" s="150"/>
    </row>
    <row r="19" spans="1:25" s="99" customFormat="1" ht="15" customHeight="1">
      <c r="A19" s="62" t="str">
        <f>'[1]수량산출(1-1)_작업용'!A19</f>
        <v>케이블</v>
      </c>
      <c r="B19" s="62" t="str">
        <f>'[1]수량산출(1-1)_작업용'!B19</f>
        <v>MVVS 0.9 x 2C</v>
      </c>
      <c r="C19" s="84">
        <f>'[1]수량산출(1-1)_작업용'!C19</f>
        <v>0</v>
      </c>
      <c r="D19" s="84">
        <f>'[1]수량산출(1-1)_작업용'!D19</f>
        <v>0</v>
      </c>
      <c r="E19" s="84">
        <f>'[1]수량산출(1-1)_작업용'!E19</f>
        <v>0</v>
      </c>
      <c r="F19" s="84">
        <f>'[1]수량산출(1-1)_작업용'!F19</f>
        <v>0</v>
      </c>
      <c r="G19" s="84">
        <f>'[1]수량산출(1-1)_작업용'!G19</f>
        <v>0</v>
      </c>
      <c r="H19" s="84">
        <f>'[1]수량산출(1-1)_작업용'!H19</f>
        <v>0</v>
      </c>
      <c r="I19" s="84">
        <f>'[1]수량산출(1-1)_작업용'!I19</f>
        <v>0</v>
      </c>
      <c r="J19" s="84">
        <f>'[1]수량산출(1-1)_작업용'!J19</f>
        <v>0</v>
      </c>
      <c r="K19" s="84">
        <f>'[1]수량산출(1-1)_작업용'!K19</f>
        <v>0</v>
      </c>
      <c r="L19" s="84">
        <f>'[1]수량산출(1-1)_작업용'!L19</f>
        <v>0</v>
      </c>
      <c r="M19" s="84">
        <f>'[1]수량산출(1-1)_작업용'!M19</f>
        <v>0</v>
      </c>
      <c r="N19" s="84">
        <f>'[1]수량산출(1-1)_작업용'!N19</f>
        <v>0</v>
      </c>
      <c r="O19" s="84">
        <f>'[1]수량산출(1-1)_작업용'!O19</f>
        <v>0</v>
      </c>
      <c r="P19" s="84">
        <f>'[1]수량산출(1-1)_작업용'!P19</f>
        <v>0</v>
      </c>
      <c r="Q19" s="84">
        <f>'[1]수량산출(1-1)_작업용'!Q19</f>
        <v>0</v>
      </c>
      <c r="R19" s="84">
        <f>'[1]수량산출(1-1)_작업용'!R19</f>
        <v>0</v>
      </c>
      <c r="S19" s="84">
        <f>'[1]수량산출(1-1)_작업용'!S19</f>
        <v>0</v>
      </c>
      <c r="T19" s="84">
        <f>'[1]수량산출(1-1)_작업용'!T19</f>
        <v>0</v>
      </c>
      <c r="U19" s="84">
        <f>'[1]수량산출(1-1)_작업용'!U19</f>
        <v>0</v>
      </c>
      <c r="V19" s="84">
        <f>'[1]수량산출(1-1)_작업용'!V19</f>
        <v>0</v>
      </c>
      <c r="W19" s="74">
        <f t="shared" si="2"/>
        <v>0</v>
      </c>
      <c r="X19" s="150"/>
    </row>
    <row r="20" spans="1:25" s="99" customFormat="1" ht="15" customHeight="1">
      <c r="A20" s="62" t="str">
        <f>'[1]수량산출(1-1)_작업용'!A20</f>
        <v>케이블</v>
      </c>
      <c r="B20" s="62" t="str">
        <f>'[1]수량산출(1-1)_작업용'!B20</f>
        <v>F-CV 4.0 x 3C</v>
      </c>
      <c r="C20" s="84">
        <f>'[1]수량산출(1-1)_작업용'!C20</f>
        <v>1</v>
      </c>
      <c r="D20" s="84">
        <f>'[1]수량산출(1-1)_작업용'!D20</f>
        <v>0</v>
      </c>
      <c r="E20" s="84">
        <f>'[1]수량산출(1-1)_작업용'!E20</f>
        <v>1</v>
      </c>
      <c r="F20" s="84">
        <f>'[1]수량산출(1-1)_작업용'!F20</f>
        <v>0</v>
      </c>
      <c r="G20" s="84">
        <f>'[1]수량산출(1-1)_작업용'!G20</f>
        <v>0</v>
      </c>
      <c r="H20" s="84">
        <f>'[1]수량산출(1-1)_작업용'!H20</f>
        <v>1</v>
      </c>
      <c r="I20" s="84">
        <f>'[1]수량산출(1-1)_작업용'!I20</f>
        <v>1</v>
      </c>
      <c r="J20" s="84">
        <f>'[1]수량산출(1-1)_작업용'!J20</f>
        <v>0</v>
      </c>
      <c r="K20" s="84">
        <f>'[1]수량산출(1-1)_작업용'!K20</f>
        <v>0</v>
      </c>
      <c r="L20" s="84">
        <f>'[1]수량산출(1-1)_작업용'!L20</f>
        <v>0</v>
      </c>
      <c r="M20" s="84">
        <f>'[1]수량산출(1-1)_작업용'!M20</f>
        <v>0</v>
      </c>
      <c r="N20" s="84">
        <f>'[1]수량산출(1-1)_작업용'!N20</f>
        <v>0</v>
      </c>
      <c r="O20" s="84">
        <f>'[1]수량산출(1-1)_작업용'!O20</f>
        <v>0</v>
      </c>
      <c r="P20" s="84">
        <f>'[1]수량산출(1-1)_작업용'!P20</f>
        <v>0</v>
      </c>
      <c r="Q20" s="84">
        <f>'[1]수량산출(1-1)_작업용'!Q20</f>
        <v>0</v>
      </c>
      <c r="R20" s="84">
        <f>'[1]수량산출(1-1)_작업용'!R20</f>
        <v>1</v>
      </c>
      <c r="S20" s="84">
        <f>'[1]수량산출(1-1)_작업용'!S20</f>
        <v>0</v>
      </c>
      <c r="T20" s="84">
        <f>'[1]수량산출(1-1)_작업용'!T20</f>
        <v>1</v>
      </c>
      <c r="U20" s="84">
        <f>'[1]수량산출(1-1)_작업용'!U20</f>
        <v>1</v>
      </c>
      <c r="V20" s="84">
        <f>'[1]수량산출(1-1)_작업용'!V20</f>
        <v>0</v>
      </c>
      <c r="W20" s="74">
        <f t="shared" si="2"/>
        <v>67</v>
      </c>
      <c r="X20" s="150"/>
    </row>
    <row r="21" spans="1:25" s="99" customFormat="1" ht="15" customHeight="1">
      <c r="A21" s="62" t="str">
        <f>'[1]수량산출(1-1)_작업용'!A21</f>
        <v>케이블</v>
      </c>
      <c r="B21" s="62" t="str">
        <f>'[1]수량산출(1-1)_작업용'!B21</f>
        <v>F-CV 6.0 x 3C</v>
      </c>
      <c r="C21" s="84">
        <f>'[1]수량산출(1-1)_작업용'!C21</f>
        <v>0</v>
      </c>
      <c r="D21" s="84">
        <f>'[1]수량산출(1-1)_작업용'!D21</f>
        <v>0</v>
      </c>
      <c r="E21" s="84">
        <f>'[1]수량산출(1-1)_작업용'!E21</f>
        <v>0</v>
      </c>
      <c r="F21" s="84">
        <f>'[1]수량산출(1-1)_작업용'!F21</f>
        <v>0</v>
      </c>
      <c r="G21" s="84">
        <f>'[1]수량산출(1-1)_작업용'!G21</f>
        <v>0</v>
      </c>
      <c r="H21" s="84">
        <f>'[1]수량산출(1-1)_작업용'!H21</f>
        <v>0</v>
      </c>
      <c r="I21" s="84">
        <f>'[1]수량산출(1-1)_작업용'!I21</f>
        <v>0</v>
      </c>
      <c r="J21" s="84">
        <f>'[1]수량산출(1-1)_작업용'!J21</f>
        <v>0</v>
      </c>
      <c r="K21" s="84">
        <f>'[1]수량산출(1-1)_작업용'!K21</f>
        <v>0</v>
      </c>
      <c r="L21" s="84">
        <f>'[1]수량산출(1-1)_작업용'!L21</f>
        <v>0</v>
      </c>
      <c r="M21" s="84">
        <f>'[1]수량산출(1-1)_작업용'!M21</f>
        <v>0</v>
      </c>
      <c r="N21" s="84">
        <f>'[1]수량산출(1-1)_작업용'!N21</f>
        <v>0</v>
      </c>
      <c r="O21" s="84">
        <f>'[1]수량산출(1-1)_작업용'!O21</f>
        <v>0</v>
      </c>
      <c r="P21" s="84">
        <f>'[1]수량산출(1-1)_작업용'!P21</f>
        <v>0</v>
      </c>
      <c r="Q21" s="84">
        <f>'[1]수량산출(1-1)_작업용'!Q21</f>
        <v>0</v>
      </c>
      <c r="R21" s="84">
        <f>'[1]수량산출(1-1)_작업용'!R21</f>
        <v>0</v>
      </c>
      <c r="S21" s="84">
        <f>'[1]수량산출(1-1)_작업용'!S21</f>
        <v>0</v>
      </c>
      <c r="T21" s="84">
        <f>'[1]수량산출(1-1)_작업용'!T21</f>
        <v>0</v>
      </c>
      <c r="U21" s="84">
        <f>'[1]수량산출(1-1)_작업용'!U21</f>
        <v>0</v>
      </c>
      <c r="V21" s="84">
        <f>'[1]수량산출(1-1)_작업용'!V21</f>
        <v>0</v>
      </c>
      <c r="W21" s="74">
        <f t="shared" si="2"/>
        <v>0</v>
      </c>
      <c r="X21" s="150"/>
    </row>
    <row r="22" spans="1:25" ht="15" customHeight="1">
      <c r="A22" s="62" t="str">
        <f>'[1]수량산출(1-1)_작업용'!A22</f>
        <v>FLEX TUBE(방수형)</v>
      </c>
      <c r="B22" s="62" t="str">
        <f>'[1]수량산출(1-1)_작업용'!B22</f>
        <v>16C</v>
      </c>
      <c r="C22" s="84">
        <f>'[1]수량산출(1-1)_작업용'!C22</f>
        <v>3</v>
      </c>
      <c r="D22" s="84">
        <f>'[1]수량산출(1-1)_작업용'!D22</f>
        <v>0</v>
      </c>
      <c r="E22" s="84">
        <f>'[1]수량산출(1-1)_작업용'!E22</f>
        <v>0</v>
      </c>
      <c r="F22" s="84">
        <f>'[1]수량산출(1-1)_작업용'!F22</f>
        <v>0</v>
      </c>
      <c r="G22" s="84">
        <f>'[1]수량산출(1-1)_작업용'!G22</f>
        <v>0</v>
      </c>
      <c r="H22" s="84">
        <f>'[1]수량산출(1-1)_작업용'!H22</f>
        <v>0</v>
      </c>
      <c r="I22" s="84">
        <f>'[1]수량산출(1-1)_작업용'!I22</f>
        <v>0</v>
      </c>
      <c r="J22" s="84">
        <f>'[1]수량산출(1-1)_작업용'!J22</f>
        <v>0</v>
      </c>
      <c r="K22" s="84">
        <f>'[1]수량산출(1-1)_작업용'!K22</f>
        <v>0</v>
      </c>
      <c r="L22" s="84">
        <f>'[1]수량산출(1-1)_작업용'!L22</f>
        <v>0</v>
      </c>
      <c r="M22" s="84">
        <f>'[1]수량산출(1-1)_작업용'!M22</f>
        <v>0</v>
      </c>
      <c r="N22" s="84">
        <f>'[1]수량산출(1-1)_작업용'!N22</f>
        <v>0</v>
      </c>
      <c r="O22" s="84">
        <f>'[1]수량산출(1-1)_작업용'!O22</f>
        <v>0</v>
      </c>
      <c r="P22" s="84">
        <f>'[1]수량산출(1-1)_작업용'!P22</f>
        <v>0</v>
      </c>
      <c r="Q22" s="84">
        <f>'[1]수량산출(1-1)_작업용'!Q22</f>
        <v>0</v>
      </c>
      <c r="R22" s="84">
        <f>'[1]수량산출(1-1)_작업용'!R22</f>
        <v>0</v>
      </c>
      <c r="S22" s="84">
        <f>'[1]수량산출(1-1)_작업용'!S22</f>
        <v>0</v>
      </c>
      <c r="T22" s="84">
        <f>'[1]수량산출(1-1)_작업용'!T22</f>
        <v>0</v>
      </c>
      <c r="U22" s="84">
        <f>'[1]수량산출(1-1)_작업용'!U22</f>
        <v>0</v>
      </c>
      <c r="V22" s="84">
        <f>'[1]수량산출(1-1)_작업용'!V22</f>
        <v>0</v>
      </c>
      <c r="W22" s="74">
        <f t="shared" ref="W22:W29" si="8">SUM(C22:V22)</f>
        <v>3</v>
      </c>
      <c r="X22" s="151" t="s">
        <v>199</v>
      </c>
    </row>
    <row r="23" spans="1:25" ht="15" customHeight="1">
      <c r="A23" s="62" t="str">
        <f>'[1]수량산출(1-1)_작업용'!A23</f>
        <v>FLEX TUBE(방수형)</v>
      </c>
      <c r="B23" s="62" t="str">
        <f>'[1]수량산출(1-1)_작업용'!B23</f>
        <v>22C</v>
      </c>
      <c r="C23" s="84">
        <f>'[1]수량산출(1-1)_작업용'!C23</f>
        <v>3</v>
      </c>
      <c r="D23" s="84">
        <f>'[1]수량산출(1-1)_작업용'!D23</f>
        <v>0</v>
      </c>
      <c r="E23" s="84">
        <f>'[1]수량산출(1-1)_작업용'!E23</f>
        <v>0</v>
      </c>
      <c r="F23" s="84">
        <f>'[1]수량산출(1-1)_작업용'!F23</f>
        <v>0</v>
      </c>
      <c r="G23" s="84">
        <f>'[1]수량산출(1-1)_작업용'!G23</f>
        <v>0</v>
      </c>
      <c r="H23" s="84">
        <f>'[1]수량산출(1-1)_작업용'!H23</f>
        <v>0</v>
      </c>
      <c r="I23" s="84">
        <f>'[1]수량산출(1-1)_작업용'!I23</f>
        <v>0</v>
      </c>
      <c r="J23" s="84">
        <f>'[1]수량산출(1-1)_작업용'!J23</f>
        <v>0</v>
      </c>
      <c r="K23" s="84">
        <f>'[1]수량산출(1-1)_작업용'!K23</f>
        <v>0</v>
      </c>
      <c r="L23" s="84">
        <f>'[1]수량산출(1-1)_작업용'!L23</f>
        <v>0</v>
      </c>
      <c r="M23" s="84">
        <f>'[1]수량산출(1-1)_작업용'!M23</f>
        <v>0</v>
      </c>
      <c r="N23" s="84">
        <f>'[1]수량산출(1-1)_작업용'!N23</f>
        <v>0</v>
      </c>
      <c r="O23" s="84">
        <f>'[1]수량산출(1-1)_작업용'!O23</f>
        <v>0</v>
      </c>
      <c r="P23" s="84">
        <f>'[1]수량산출(1-1)_작업용'!P23</f>
        <v>2</v>
      </c>
      <c r="Q23" s="84">
        <f>'[1]수량산출(1-1)_작업용'!Q23</f>
        <v>0</v>
      </c>
      <c r="R23" s="84">
        <f>'[1]수량산출(1-1)_작업용'!R23</f>
        <v>0</v>
      </c>
      <c r="S23" s="84">
        <f>'[1]수량산출(1-1)_작업용'!S23</f>
        <v>0</v>
      </c>
      <c r="T23" s="84">
        <f>'[1]수량산출(1-1)_작업용'!T23</f>
        <v>0</v>
      </c>
      <c r="U23" s="84">
        <f>'[1]수량산출(1-1)_작업용'!U23</f>
        <v>0</v>
      </c>
      <c r="V23" s="84">
        <f>'[1]수량산출(1-1)_작업용'!V23</f>
        <v>0</v>
      </c>
      <c r="W23" s="74">
        <f t="shared" si="8"/>
        <v>5</v>
      </c>
      <c r="X23" s="151"/>
    </row>
    <row r="24" spans="1:25" ht="15" customHeight="1">
      <c r="A24" s="62" t="str">
        <f>'[1]수량산출(1-1)_작업용'!A24</f>
        <v>FLEX. CONNECTOR</v>
      </c>
      <c r="B24" s="62" t="str">
        <f>'[1]수량산출(1-1)_작업용'!B24</f>
        <v>16C</v>
      </c>
      <c r="C24" s="84">
        <f>'[1]수량산출(1-1)_작업용'!C24</f>
        <v>6</v>
      </c>
      <c r="D24" s="84">
        <f>'[1]수량산출(1-1)_작업용'!D24</f>
        <v>0</v>
      </c>
      <c r="E24" s="84">
        <f>'[1]수량산출(1-1)_작업용'!E24</f>
        <v>0</v>
      </c>
      <c r="F24" s="84">
        <f>'[1]수량산출(1-1)_작업용'!F24</f>
        <v>0</v>
      </c>
      <c r="G24" s="84">
        <f>'[1]수량산출(1-1)_작업용'!G24</f>
        <v>0</v>
      </c>
      <c r="H24" s="84">
        <f>'[1]수량산출(1-1)_작업용'!H24</f>
        <v>0</v>
      </c>
      <c r="I24" s="84">
        <f>'[1]수량산출(1-1)_작업용'!I24</f>
        <v>0</v>
      </c>
      <c r="J24" s="84">
        <f>'[1]수량산출(1-1)_작업용'!J24</f>
        <v>0</v>
      </c>
      <c r="K24" s="84">
        <f>'[1]수량산출(1-1)_작업용'!K24</f>
        <v>0</v>
      </c>
      <c r="L24" s="84">
        <f>'[1]수량산출(1-1)_작업용'!L24</f>
        <v>0</v>
      </c>
      <c r="M24" s="84">
        <f>'[1]수량산출(1-1)_작업용'!M24</f>
        <v>0</v>
      </c>
      <c r="N24" s="84">
        <f>'[1]수량산출(1-1)_작업용'!N24</f>
        <v>0</v>
      </c>
      <c r="O24" s="84">
        <f>'[1]수량산출(1-1)_작업용'!O24</f>
        <v>0</v>
      </c>
      <c r="P24" s="84">
        <f>'[1]수량산출(1-1)_작업용'!P24</f>
        <v>0</v>
      </c>
      <c r="Q24" s="84">
        <f>'[1]수량산출(1-1)_작업용'!Q24</f>
        <v>0</v>
      </c>
      <c r="R24" s="84">
        <f>'[1]수량산출(1-1)_작업용'!R24</f>
        <v>0</v>
      </c>
      <c r="S24" s="84">
        <f>'[1]수량산출(1-1)_작업용'!S24</f>
        <v>0</v>
      </c>
      <c r="T24" s="84">
        <f>'[1]수량산출(1-1)_작업용'!T24</f>
        <v>0</v>
      </c>
      <c r="U24" s="84">
        <f>'[1]수량산출(1-1)_작업용'!U24</f>
        <v>0</v>
      </c>
      <c r="V24" s="84">
        <f>'[1]수량산출(1-1)_작업용'!V24</f>
        <v>0</v>
      </c>
      <c r="W24" s="74">
        <f t="shared" si="8"/>
        <v>6</v>
      </c>
      <c r="X24" s="151"/>
    </row>
    <row r="25" spans="1:25" ht="15" customHeight="1">
      <c r="A25" s="62" t="str">
        <f>'[1]수량산출(1-1)_작업용'!A25</f>
        <v>FLEX. CONNECTOR</v>
      </c>
      <c r="B25" s="62" t="str">
        <f>'[1]수량산출(1-1)_작업용'!B25</f>
        <v>22C</v>
      </c>
      <c r="C25" s="84">
        <f>'[1]수량산출(1-1)_작업용'!C25</f>
        <v>6</v>
      </c>
      <c r="D25" s="84">
        <f>'[1]수량산출(1-1)_작업용'!D25</f>
        <v>0</v>
      </c>
      <c r="E25" s="84">
        <f>'[1]수량산출(1-1)_작업용'!E25</f>
        <v>0</v>
      </c>
      <c r="F25" s="84">
        <f>'[1]수량산출(1-1)_작업용'!F25</f>
        <v>0</v>
      </c>
      <c r="G25" s="84">
        <f>'[1]수량산출(1-1)_작업용'!G25</f>
        <v>0</v>
      </c>
      <c r="H25" s="84">
        <f>'[1]수량산출(1-1)_작업용'!H25</f>
        <v>0</v>
      </c>
      <c r="I25" s="84">
        <f>'[1]수량산출(1-1)_작업용'!I25</f>
        <v>0</v>
      </c>
      <c r="J25" s="84">
        <f>'[1]수량산출(1-1)_작업용'!J25</f>
        <v>0</v>
      </c>
      <c r="K25" s="84">
        <f>'[1]수량산출(1-1)_작업용'!K25</f>
        <v>0</v>
      </c>
      <c r="L25" s="84">
        <f>'[1]수량산출(1-1)_작업용'!L25</f>
        <v>0</v>
      </c>
      <c r="M25" s="84">
        <f>'[1]수량산출(1-1)_작업용'!M25</f>
        <v>0</v>
      </c>
      <c r="N25" s="84">
        <f>'[1]수량산출(1-1)_작업용'!N25</f>
        <v>0</v>
      </c>
      <c r="O25" s="84">
        <f>'[1]수량산출(1-1)_작업용'!O25</f>
        <v>0</v>
      </c>
      <c r="P25" s="84">
        <f>'[1]수량산출(1-1)_작업용'!P25</f>
        <v>4</v>
      </c>
      <c r="Q25" s="84">
        <f>'[1]수량산출(1-1)_작업용'!Q25</f>
        <v>0</v>
      </c>
      <c r="R25" s="84">
        <f>'[1]수량산출(1-1)_작업용'!R25</f>
        <v>0</v>
      </c>
      <c r="S25" s="84">
        <f>'[1]수량산출(1-1)_작업용'!S25</f>
        <v>0</v>
      </c>
      <c r="T25" s="84">
        <f>'[1]수량산출(1-1)_작업용'!T25</f>
        <v>0</v>
      </c>
      <c r="U25" s="84">
        <f>'[1]수량산출(1-1)_작업용'!U25</f>
        <v>0</v>
      </c>
      <c r="V25" s="84">
        <f>'[1]수량산출(1-1)_작업용'!V25</f>
        <v>0</v>
      </c>
      <c r="W25" s="74">
        <f t="shared" si="8"/>
        <v>10</v>
      </c>
      <c r="X25" s="151"/>
    </row>
    <row r="26" spans="1:25" s="99" customFormat="1" ht="15" customHeight="1">
      <c r="A26" s="62" t="str">
        <f>'[1]수량산출(1-1)_작업용'!A26</f>
        <v>노말밴드</v>
      </c>
      <c r="B26" s="62" t="str">
        <f>'[1]수량산출(1-1)_작업용'!B26</f>
        <v>28C</v>
      </c>
      <c r="C26" s="84">
        <f>'[1]수량산출(1-1)_작업용'!C26</f>
        <v>2</v>
      </c>
      <c r="D26" s="84">
        <f>'[1]수량산출(1-1)_작업용'!D26</f>
        <v>0</v>
      </c>
      <c r="E26" s="84">
        <f>'[1]수량산출(1-1)_작업용'!E26</f>
        <v>0</v>
      </c>
      <c r="F26" s="84">
        <f>'[1]수량산출(1-1)_작업용'!F26</f>
        <v>0</v>
      </c>
      <c r="G26" s="84">
        <f>'[1]수량산출(1-1)_작업용'!G26</f>
        <v>0</v>
      </c>
      <c r="H26" s="84">
        <f>'[1]수량산출(1-1)_작업용'!H26</f>
        <v>0</v>
      </c>
      <c r="I26" s="84">
        <f>'[1]수량산출(1-1)_작업용'!I26</f>
        <v>0</v>
      </c>
      <c r="J26" s="84">
        <f>'[1]수량산출(1-1)_작업용'!J26</f>
        <v>0</v>
      </c>
      <c r="K26" s="84">
        <f>'[1]수량산출(1-1)_작업용'!K26</f>
        <v>0</v>
      </c>
      <c r="L26" s="84">
        <f>'[1]수량산출(1-1)_작업용'!L26</f>
        <v>0</v>
      </c>
      <c r="M26" s="84">
        <f>'[1]수량산출(1-1)_작업용'!M26</f>
        <v>0</v>
      </c>
      <c r="N26" s="84">
        <f>'[1]수량산출(1-1)_작업용'!N26</f>
        <v>0</v>
      </c>
      <c r="O26" s="84">
        <f>'[1]수량산출(1-1)_작업용'!O26</f>
        <v>0</v>
      </c>
      <c r="P26" s="84">
        <f>'[1]수량산출(1-1)_작업용'!P26</f>
        <v>0</v>
      </c>
      <c r="Q26" s="84">
        <f>'[1]수량산출(1-1)_작업용'!Q26</f>
        <v>0</v>
      </c>
      <c r="R26" s="84">
        <f>'[1]수량산출(1-1)_작업용'!R26</f>
        <v>0</v>
      </c>
      <c r="S26" s="84">
        <f>'[1]수량산출(1-1)_작업용'!S26</f>
        <v>0</v>
      </c>
      <c r="T26" s="84">
        <f>'[1]수량산출(1-1)_작업용'!T26</f>
        <v>0</v>
      </c>
      <c r="U26" s="84">
        <f>'[1]수량산출(1-1)_작업용'!U26</f>
        <v>0</v>
      </c>
      <c r="V26" s="84">
        <f>'[1]수량산출(1-1)_작업용'!V26</f>
        <v>0</v>
      </c>
      <c r="W26" s="74">
        <f t="shared" si="8"/>
        <v>2</v>
      </c>
      <c r="X26" s="151"/>
    </row>
    <row r="27" spans="1:25" s="99" customFormat="1" ht="15" customHeight="1">
      <c r="A27" s="62" t="str">
        <f>'[1]수량산출(1-1)_작업용'!A27</f>
        <v>노말밴드</v>
      </c>
      <c r="B27" s="62" t="str">
        <f>'[1]수량산출(1-1)_작업용'!B27</f>
        <v>36C</v>
      </c>
      <c r="C27" s="84">
        <f>'[1]수량산출(1-1)_작업용'!C27</f>
        <v>2</v>
      </c>
      <c r="D27" s="84">
        <f>'[1]수량산출(1-1)_작업용'!D27</f>
        <v>0</v>
      </c>
      <c r="E27" s="84">
        <f>'[1]수량산출(1-1)_작업용'!E27</f>
        <v>0</v>
      </c>
      <c r="F27" s="84">
        <f>'[1]수량산출(1-1)_작업용'!F27</f>
        <v>0</v>
      </c>
      <c r="G27" s="84">
        <f>'[1]수량산출(1-1)_작업용'!G27</f>
        <v>0</v>
      </c>
      <c r="H27" s="84">
        <f>'[1]수량산출(1-1)_작업용'!H27</f>
        <v>0</v>
      </c>
      <c r="I27" s="84">
        <f>'[1]수량산출(1-1)_작업용'!I27</f>
        <v>0</v>
      </c>
      <c r="J27" s="84">
        <f>'[1]수량산출(1-1)_작업용'!J27</f>
        <v>0</v>
      </c>
      <c r="K27" s="84">
        <f>'[1]수량산출(1-1)_작업용'!K27</f>
        <v>0</v>
      </c>
      <c r="L27" s="84">
        <f>'[1]수량산출(1-1)_작업용'!L27</f>
        <v>0</v>
      </c>
      <c r="M27" s="84">
        <f>'[1]수량산출(1-1)_작업용'!M27</f>
        <v>0</v>
      </c>
      <c r="N27" s="84">
        <f>'[1]수량산출(1-1)_작업용'!N27</f>
        <v>0</v>
      </c>
      <c r="O27" s="84">
        <f>'[1]수량산출(1-1)_작업용'!O27</f>
        <v>0</v>
      </c>
      <c r="P27" s="84">
        <f>'[1]수량산출(1-1)_작업용'!P27</f>
        <v>0</v>
      </c>
      <c r="Q27" s="84">
        <f>'[1]수량산출(1-1)_작업용'!Q27</f>
        <v>0</v>
      </c>
      <c r="R27" s="84">
        <f>'[1]수량산출(1-1)_작업용'!R27</f>
        <v>0</v>
      </c>
      <c r="S27" s="84">
        <f>'[1]수량산출(1-1)_작업용'!S27</f>
        <v>0</v>
      </c>
      <c r="T27" s="84">
        <f>'[1]수량산출(1-1)_작업용'!T27</f>
        <v>0</v>
      </c>
      <c r="U27" s="84">
        <f>'[1]수량산출(1-1)_작업용'!U27</f>
        <v>0</v>
      </c>
      <c r="V27" s="84">
        <f>'[1]수량산출(1-1)_작업용'!V27</f>
        <v>0</v>
      </c>
      <c r="W27" s="74">
        <f t="shared" si="8"/>
        <v>2</v>
      </c>
      <c r="X27" s="151"/>
    </row>
    <row r="28" spans="1:25" ht="15" customHeight="1">
      <c r="A28" s="62" t="str">
        <f>'[1]수량산출(1-1)_작업용'!A28</f>
        <v>앙카볼트</v>
      </c>
      <c r="B28" s="62" t="str">
        <f>'[1]수량산출(1-1)_작업용'!B28</f>
        <v>3/8"</v>
      </c>
      <c r="C28" s="84">
        <f>ROUNDUP(SUM(W5:W9)*0.07,0)</f>
        <v>26</v>
      </c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74">
        <f t="shared" si="8"/>
        <v>26</v>
      </c>
      <c r="X28" s="151" t="s">
        <v>200</v>
      </c>
      <c r="Y28" s="90"/>
    </row>
    <row r="29" spans="1:25" ht="15" customHeight="1">
      <c r="A29" s="62" t="str">
        <f>'[1]수량산출(1-1)_작업용'!A29</f>
        <v>행가</v>
      </c>
      <c r="B29" s="62" t="str">
        <f>'[1]수량산출(1-1)_작업용'!B29</f>
        <v>3/8" x 1m</v>
      </c>
      <c r="C29" s="84">
        <f>C28</f>
        <v>26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74">
        <f t="shared" si="8"/>
        <v>26</v>
      </c>
      <c r="X29" s="151"/>
    </row>
    <row r="30" spans="1:25" ht="15" customHeight="1">
      <c r="A30" s="62" t="str">
        <f>'[1]수량산출(1-1)_작업용'!A30</f>
        <v>찬넬</v>
      </c>
      <c r="B30" s="62" t="str">
        <f>'[1]수량산출(1-1)_작업용'!B30</f>
        <v>1.2m</v>
      </c>
      <c r="C30" s="84">
        <f>ROUNDUP(SUM(W5:W9)*0.05,0)</f>
        <v>19</v>
      </c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74">
        <f t="shared" ref="W30:W44" si="9">SUM(C30:V30)</f>
        <v>19</v>
      </c>
      <c r="X30" s="151"/>
    </row>
    <row r="31" spans="1:25" s="99" customFormat="1" ht="15" customHeight="1">
      <c r="A31" s="62" t="str">
        <f>'[1]수량산출(1-1)_작업용'!A31</f>
        <v>JOINT BOX</v>
      </c>
      <c r="B31" s="62" t="str">
        <f>'[1]수량산출(1-1)_작업용'!B31</f>
        <v>100x100x50</v>
      </c>
      <c r="C31" s="84">
        <f>'[1]수량산출(1-1)_작업용'!C31</f>
        <v>6</v>
      </c>
      <c r="D31" s="84">
        <f>'[1]수량산출(1-1)_작업용'!D31</f>
        <v>0</v>
      </c>
      <c r="E31" s="84">
        <f>'[1]수량산출(1-1)_작업용'!E31</f>
        <v>0</v>
      </c>
      <c r="F31" s="84">
        <f>'[1]수량산출(1-1)_작업용'!F31</f>
        <v>0</v>
      </c>
      <c r="G31" s="84">
        <f>'[1]수량산출(1-1)_작업용'!G31</f>
        <v>0</v>
      </c>
      <c r="H31" s="84">
        <f>'[1]수량산출(1-1)_작업용'!H31</f>
        <v>0</v>
      </c>
      <c r="I31" s="84">
        <f>'[1]수량산출(1-1)_작업용'!I31</f>
        <v>0</v>
      </c>
      <c r="J31" s="84">
        <f>'[1]수량산출(1-1)_작업용'!J31</f>
        <v>0</v>
      </c>
      <c r="K31" s="84">
        <f>'[1]수량산출(1-1)_작업용'!K31</f>
        <v>0</v>
      </c>
      <c r="L31" s="84">
        <f>'[1]수량산출(1-1)_작업용'!L31</f>
        <v>0</v>
      </c>
      <c r="M31" s="84">
        <f>'[1]수량산출(1-1)_작업용'!M31</f>
        <v>0</v>
      </c>
      <c r="N31" s="84">
        <f>'[1]수량산출(1-1)_작업용'!N31</f>
        <v>0</v>
      </c>
      <c r="O31" s="84">
        <f>'[1]수량산출(1-1)_작업용'!O31</f>
        <v>0</v>
      </c>
      <c r="P31" s="84">
        <f>'[1]수량산출(1-1)_작업용'!P31</f>
        <v>4</v>
      </c>
      <c r="Q31" s="84">
        <f>'[1]수량산출(1-1)_작업용'!Q31</f>
        <v>0</v>
      </c>
      <c r="R31" s="84">
        <f>'[1]수량산출(1-1)_작업용'!R31</f>
        <v>4</v>
      </c>
      <c r="S31" s="84">
        <f>'[1]수량산출(1-1)_작업용'!S31</f>
        <v>0</v>
      </c>
      <c r="T31" s="84">
        <f>'[1]수량산출(1-1)_작업용'!T31</f>
        <v>0</v>
      </c>
      <c r="U31" s="84">
        <f>'[1]수량산출(1-1)_작업용'!U31</f>
        <v>0</v>
      </c>
      <c r="V31" s="84">
        <f>'[1]수량산출(1-1)_작업용'!V31</f>
        <v>0</v>
      </c>
      <c r="W31" s="74">
        <f t="shared" si="9"/>
        <v>14</v>
      </c>
      <c r="X31" s="149" t="s">
        <v>199</v>
      </c>
    </row>
    <row r="32" spans="1:25" s="99" customFormat="1" ht="15" customHeight="1">
      <c r="A32" s="62" t="str">
        <f>'[1]수량산출(1-1)_작업용'!A32</f>
        <v>PULL BOX</v>
      </c>
      <c r="B32" s="62" t="str">
        <f>'[1]수량산출(1-1)_작업용'!B32</f>
        <v>150x150x100</v>
      </c>
      <c r="C32" s="84">
        <f>'[1]수량산출(1-1)_작업용'!C32</f>
        <v>3</v>
      </c>
      <c r="D32" s="84">
        <f>'[1]수량산출(1-1)_작업용'!D32</f>
        <v>0</v>
      </c>
      <c r="E32" s="84">
        <f>'[1]수량산출(1-1)_작업용'!E32</f>
        <v>0</v>
      </c>
      <c r="F32" s="84">
        <f>'[1]수량산출(1-1)_작업용'!F32</f>
        <v>0</v>
      </c>
      <c r="G32" s="84">
        <f>'[1]수량산출(1-1)_작업용'!G32</f>
        <v>0</v>
      </c>
      <c r="H32" s="84">
        <f>'[1]수량산출(1-1)_작업용'!H32</f>
        <v>0</v>
      </c>
      <c r="I32" s="84">
        <f>'[1]수량산출(1-1)_작업용'!I32</f>
        <v>0</v>
      </c>
      <c r="J32" s="84">
        <f>'[1]수량산출(1-1)_작업용'!J32</f>
        <v>0</v>
      </c>
      <c r="K32" s="84">
        <f>'[1]수량산출(1-1)_작업용'!K32</f>
        <v>0</v>
      </c>
      <c r="L32" s="84">
        <f>'[1]수량산출(1-1)_작업용'!L32</f>
        <v>0</v>
      </c>
      <c r="M32" s="84">
        <f>'[1]수량산출(1-1)_작업용'!M32</f>
        <v>0</v>
      </c>
      <c r="N32" s="84">
        <f>'[1]수량산출(1-1)_작업용'!N32</f>
        <v>0</v>
      </c>
      <c r="O32" s="84">
        <f>'[1]수량산출(1-1)_작업용'!O32</f>
        <v>0</v>
      </c>
      <c r="P32" s="84">
        <f>'[1]수량산출(1-1)_작업용'!P32</f>
        <v>0</v>
      </c>
      <c r="Q32" s="84">
        <f>'[1]수량산출(1-1)_작업용'!Q32</f>
        <v>0</v>
      </c>
      <c r="R32" s="84">
        <f>'[1]수량산출(1-1)_작업용'!R32</f>
        <v>6</v>
      </c>
      <c r="S32" s="84">
        <f>'[1]수량산출(1-1)_작업용'!S32</f>
        <v>0</v>
      </c>
      <c r="T32" s="84">
        <f>'[1]수량산출(1-1)_작업용'!T32</f>
        <v>0</v>
      </c>
      <c r="U32" s="84">
        <f>'[1]수량산출(1-1)_작업용'!U32</f>
        <v>0</v>
      </c>
      <c r="V32" s="84">
        <f>'[1]수량산출(1-1)_작업용'!V32</f>
        <v>0</v>
      </c>
      <c r="W32" s="74">
        <f t="shared" si="9"/>
        <v>9</v>
      </c>
      <c r="X32" s="150"/>
    </row>
    <row r="33" spans="1:46" s="99" customFormat="1" ht="15" customHeight="1">
      <c r="A33" s="62" t="str">
        <f>'[1]수량산출(1-1)_작업용'!A33</f>
        <v>PULL BOX</v>
      </c>
      <c r="B33" s="62" t="str">
        <f>'[1]수량산출(1-1)_작업용'!B33</f>
        <v>200x200x100</v>
      </c>
      <c r="C33" s="84">
        <f>'[1]수량산출(1-1)_작업용'!C33</f>
        <v>2</v>
      </c>
      <c r="D33" s="84">
        <f>'[1]수량산출(1-1)_작업용'!D33</f>
        <v>0</v>
      </c>
      <c r="E33" s="84">
        <f>'[1]수량산출(1-1)_작업용'!E33</f>
        <v>0</v>
      </c>
      <c r="F33" s="84">
        <f>'[1]수량산출(1-1)_작업용'!F33</f>
        <v>0</v>
      </c>
      <c r="G33" s="84">
        <f>'[1]수량산출(1-1)_작업용'!G33</f>
        <v>0</v>
      </c>
      <c r="H33" s="84">
        <f>'[1]수량산출(1-1)_작업용'!H33</f>
        <v>0</v>
      </c>
      <c r="I33" s="84">
        <f>'[1]수량산출(1-1)_작업용'!I33</f>
        <v>0</v>
      </c>
      <c r="J33" s="84">
        <f>'[1]수량산출(1-1)_작업용'!J33</f>
        <v>0</v>
      </c>
      <c r="K33" s="84">
        <f>'[1]수량산출(1-1)_작업용'!K33</f>
        <v>0</v>
      </c>
      <c r="L33" s="84">
        <f>'[1]수량산출(1-1)_작업용'!L33</f>
        <v>0</v>
      </c>
      <c r="M33" s="84">
        <f>'[1]수량산출(1-1)_작업용'!M33</f>
        <v>0</v>
      </c>
      <c r="N33" s="84">
        <f>'[1]수량산출(1-1)_작업용'!N33</f>
        <v>0</v>
      </c>
      <c r="O33" s="84">
        <f>'[1]수량산출(1-1)_작업용'!O33</f>
        <v>0</v>
      </c>
      <c r="P33" s="84">
        <f>'[1]수량산출(1-1)_작업용'!P33</f>
        <v>0</v>
      </c>
      <c r="Q33" s="84">
        <f>'[1]수량산출(1-1)_작업용'!Q33</f>
        <v>0</v>
      </c>
      <c r="R33" s="84">
        <f>'[1]수량산출(1-1)_작업용'!R33</f>
        <v>0</v>
      </c>
      <c r="S33" s="84">
        <f>'[1]수량산출(1-1)_작업용'!S33</f>
        <v>0</v>
      </c>
      <c r="T33" s="84">
        <f>'[1]수량산출(1-1)_작업용'!T33</f>
        <v>0</v>
      </c>
      <c r="U33" s="84">
        <f>'[1]수량산출(1-1)_작업용'!U33</f>
        <v>0</v>
      </c>
      <c r="V33" s="84">
        <f>'[1]수량산출(1-1)_작업용'!V33</f>
        <v>0</v>
      </c>
      <c r="W33" s="74">
        <f t="shared" si="9"/>
        <v>2</v>
      </c>
      <c r="X33" s="150"/>
    </row>
    <row r="34" spans="1:46" s="99" customFormat="1" ht="15" customHeight="1">
      <c r="A34" s="62" t="str">
        <f>'[1]수량산출(1-1)_작업용'!A34</f>
        <v>PULL BOX</v>
      </c>
      <c r="B34" s="62" t="str">
        <f>'[1]수량산출(1-1)_작업용'!B34</f>
        <v>300x300x200</v>
      </c>
      <c r="C34" s="84">
        <f>'[1]수량산출(1-1)_작업용'!C34</f>
        <v>2</v>
      </c>
      <c r="D34" s="84">
        <f>'[1]수량산출(1-1)_작업용'!D34</f>
        <v>0</v>
      </c>
      <c r="E34" s="84">
        <f>'[1]수량산출(1-1)_작업용'!E34</f>
        <v>0</v>
      </c>
      <c r="F34" s="84">
        <f>'[1]수량산출(1-1)_작업용'!F34</f>
        <v>0</v>
      </c>
      <c r="G34" s="84">
        <f>'[1]수량산출(1-1)_작업용'!G34</f>
        <v>0</v>
      </c>
      <c r="H34" s="84">
        <f>'[1]수량산출(1-1)_작업용'!H34</f>
        <v>0</v>
      </c>
      <c r="I34" s="84">
        <f>'[1]수량산출(1-1)_작업용'!I34</f>
        <v>0</v>
      </c>
      <c r="J34" s="84">
        <f>'[1]수량산출(1-1)_작업용'!J34</f>
        <v>0</v>
      </c>
      <c r="K34" s="84">
        <f>'[1]수량산출(1-1)_작업용'!K34</f>
        <v>0</v>
      </c>
      <c r="L34" s="84">
        <f>'[1]수량산출(1-1)_작업용'!L34</f>
        <v>0</v>
      </c>
      <c r="M34" s="84">
        <f>'[1]수량산출(1-1)_작업용'!M34</f>
        <v>0</v>
      </c>
      <c r="N34" s="84">
        <f>'[1]수량산출(1-1)_작업용'!N34</f>
        <v>0</v>
      </c>
      <c r="O34" s="84">
        <f>'[1]수량산출(1-1)_작업용'!O34</f>
        <v>0</v>
      </c>
      <c r="P34" s="84">
        <f>'[1]수량산출(1-1)_작업용'!P34</f>
        <v>0</v>
      </c>
      <c r="Q34" s="84">
        <f>'[1]수량산출(1-1)_작업용'!Q34</f>
        <v>0</v>
      </c>
      <c r="R34" s="84">
        <f>'[1]수량산출(1-1)_작업용'!R34</f>
        <v>0</v>
      </c>
      <c r="S34" s="84">
        <f>'[1]수량산출(1-1)_작업용'!S34</f>
        <v>0</v>
      </c>
      <c r="T34" s="84">
        <f>'[1]수량산출(1-1)_작업용'!T34</f>
        <v>0</v>
      </c>
      <c r="U34" s="84">
        <f>'[1]수량산출(1-1)_작업용'!U34</f>
        <v>0</v>
      </c>
      <c r="V34" s="84">
        <f>'[1]수량산출(1-1)_작업용'!V34</f>
        <v>0</v>
      </c>
      <c r="W34" s="74">
        <f t="shared" si="9"/>
        <v>2</v>
      </c>
      <c r="X34" s="150"/>
    </row>
    <row r="35" spans="1:46" s="99" customFormat="1" ht="15" customHeight="1">
      <c r="A35" s="62" t="str">
        <f>'[1]수량산출(1-1)_작업용'!A35</f>
        <v>PULL BOX</v>
      </c>
      <c r="B35" s="62" t="str">
        <f>'[1]수량산출(1-1)_작업용'!B35</f>
        <v>400x400x300</v>
      </c>
      <c r="C35" s="84">
        <f>'[1]수량산출(1-1)_작업용'!C35</f>
        <v>0</v>
      </c>
      <c r="D35" s="84">
        <f>'[1]수량산출(1-1)_작업용'!D35</f>
        <v>0</v>
      </c>
      <c r="E35" s="84">
        <f>'[1]수량산출(1-1)_작업용'!E35</f>
        <v>0</v>
      </c>
      <c r="F35" s="84">
        <f>'[1]수량산출(1-1)_작업용'!F35</f>
        <v>0</v>
      </c>
      <c r="G35" s="84">
        <f>'[1]수량산출(1-1)_작업용'!G35</f>
        <v>0</v>
      </c>
      <c r="H35" s="84">
        <f>'[1]수량산출(1-1)_작업용'!H35</f>
        <v>0</v>
      </c>
      <c r="I35" s="84">
        <f>'[1]수량산출(1-1)_작업용'!I35</f>
        <v>0</v>
      </c>
      <c r="J35" s="84">
        <f>'[1]수량산출(1-1)_작업용'!J35</f>
        <v>0</v>
      </c>
      <c r="K35" s="84">
        <f>'[1]수량산출(1-1)_작업용'!K35</f>
        <v>0</v>
      </c>
      <c r="L35" s="84">
        <f>'[1]수량산출(1-1)_작업용'!L35</f>
        <v>0</v>
      </c>
      <c r="M35" s="84">
        <f>'[1]수량산출(1-1)_작업용'!M35</f>
        <v>0</v>
      </c>
      <c r="N35" s="84">
        <f>'[1]수량산출(1-1)_작업용'!N35</f>
        <v>0</v>
      </c>
      <c r="O35" s="84">
        <f>'[1]수량산출(1-1)_작업용'!O35</f>
        <v>0</v>
      </c>
      <c r="P35" s="84">
        <f>'[1]수량산출(1-1)_작업용'!P35</f>
        <v>0</v>
      </c>
      <c r="Q35" s="84">
        <f>'[1]수량산출(1-1)_작업용'!Q35</f>
        <v>0</v>
      </c>
      <c r="R35" s="84">
        <f>'[1]수량산출(1-1)_작업용'!R35</f>
        <v>0</v>
      </c>
      <c r="S35" s="84">
        <f>'[1]수량산출(1-1)_작업용'!S35</f>
        <v>0</v>
      </c>
      <c r="T35" s="84">
        <f>'[1]수량산출(1-1)_작업용'!T35</f>
        <v>0</v>
      </c>
      <c r="U35" s="84">
        <f>'[1]수량산출(1-1)_작업용'!U35</f>
        <v>0</v>
      </c>
      <c r="V35" s="84">
        <f>'[1]수량산출(1-1)_작업용'!V35</f>
        <v>0</v>
      </c>
      <c r="W35" s="74">
        <f t="shared" si="9"/>
        <v>0</v>
      </c>
      <c r="X35" s="150"/>
    </row>
    <row r="36" spans="1:46" s="99" customFormat="1" ht="15" customHeight="1">
      <c r="A36" s="62" t="str">
        <f>'[1]수량산출(1-1)_작업용'!A36</f>
        <v>PULL BOX</v>
      </c>
      <c r="B36" s="62" t="str">
        <f>'[1]수량산출(1-1)_작업용'!B36</f>
        <v>500x500x300</v>
      </c>
      <c r="C36" s="84">
        <f>'[1]수량산출(1-1)_작업용'!C36</f>
        <v>0</v>
      </c>
      <c r="D36" s="84">
        <f>'[1]수량산출(1-1)_작업용'!D36</f>
        <v>0</v>
      </c>
      <c r="E36" s="84">
        <f>'[1]수량산출(1-1)_작업용'!E36</f>
        <v>0</v>
      </c>
      <c r="F36" s="84">
        <f>'[1]수량산출(1-1)_작업용'!F36</f>
        <v>0</v>
      </c>
      <c r="G36" s="84">
        <f>'[1]수량산출(1-1)_작업용'!G36</f>
        <v>0</v>
      </c>
      <c r="H36" s="84">
        <f>'[1]수량산출(1-1)_작업용'!H36</f>
        <v>0</v>
      </c>
      <c r="I36" s="84">
        <f>'[1]수량산출(1-1)_작업용'!I36</f>
        <v>0</v>
      </c>
      <c r="J36" s="84">
        <f>'[1]수량산출(1-1)_작업용'!J36</f>
        <v>0</v>
      </c>
      <c r="K36" s="84">
        <f>'[1]수량산출(1-1)_작업용'!K36</f>
        <v>0</v>
      </c>
      <c r="L36" s="84">
        <f>'[1]수량산출(1-1)_작업용'!L36</f>
        <v>0</v>
      </c>
      <c r="M36" s="84">
        <f>'[1]수량산출(1-1)_작업용'!M36</f>
        <v>0</v>
      </c>
      <c r="N36" s="84">
        <f>'[1]수량산출(1-1)_작업용'!N36</f>
        <v>0</v>
      </c>
      <c r="O36" s="84">
        <f>'[1]수량산출(1-1)_작업용'!O36</f>
        <v>0</v>
      </c>
      <c r="P36" s="84">
        <f>'[1]수량산출(1-1)_작업용'!P36</f>
        <v>0</v>
      </c>
      <c r="Q36" s="84">
        <f>'[1]수량산출(1-1)_작업용'!Q36</f>
        <v>0</v>
      </c>
      <c r="R36" s="84">
        <f>'[1]수량산출(1-1)_작업용'!R36</f>
        <v>0</v>
      </c>
      <c r="S36" s="84">
        <f>'[1]수량산출(1-1)_작업용'!S36</f>
        <v>0</v>
      </c>
      <c r="T36" s="84">
        <f>'[1]수량산출(1-1)_작업용'!T36</f>
        <v>0</v>
      </c>
      <c r="U36" s="84">
        <f>'[1]수량산출(1-1)_작업용'!U36</f>
        <v>0</v>
      </c>
      <c r="V36" s="84">
        <f>'[1]수량산출(1-1)_작업용'!V36</f>
        <v>0</v>
      </c>
      <c r="W36" s="74">
        <f t="shared" si="9"/>
        <v>0</v>
      </c>
      <c r="X36" s="150"/>
    </row>
    <row r="37" spans="1:46" ht="15" customHeight="1">
      <c r="A37" s="62" t="str">
        <f>'[1]수량산출(1-1)_작업용'!A37</f>
        <v>수위지시조절기</v>
      </c>
      <c r="B37" s="62" t="str">
        <f>'[1]수량산출(1-1)_작업용'!B37</f>
        <v>FLOAT (센서*1)</v>
      </c>
      <c r="C37" s="84">
        <f>'[1]수량산출(1-1)_작업용'!C37</f>
        <v>1</v>
      </c>
      <c r="D37" s="84">
        <f>'[1]수량산출(1-1)_작업용'!D37</f>
        <v>0</v>
      </c>
      <c r="E37" s="84">
        <f>'[1]수량산출(1-1)_작업용'!E37</f>
        <v>0</v>
      </c>
      <c r="F37" s="84">
        <f>'[1]수량산출(1-1)_작업용'!F37</f>
        <v>0</v>
      </c>
      <c r="G37" s="84">
        <f>'[1]수량산출(1-1)_작업용'!G37</f>
        <v>0</v>
      </c>
      <c r="H37" s="84">
        <f>'[1]수량산출(1-1)_작업용'!H37</f>
        <v>0</v>
      </c>
      <c r="I37" s="84">
        <f>'[1]수량산출(1-1)_작업용'!I37</f>
        <v>0</v>
      </c>
      <c r="J37" s="84">
        <f>'[1]수량산출(1-1)_작업용'!J37</f>
        <v>0</v>
      </c>
      <c r="K37" s="84">
        <f>'[1]수량산출(1-1)_작업용'!K37</f>
        <v>0</v>
      </c>
      <c r="L37" s="84">
        <f>'[1]수량산출(1-1)_작업용'!L37</f>
        <v>0</v>
      </c>
      <c r="M37" s="84">
        <f>'[1]수량산출(1-1)_작업용'!M37</f>
        <v>0</v>
      </c>
      <c r="N37" s="84">
        <f>'[1]수량산출(1-1)_작업용'!N37</f>
        <v>0</v>
      </c>
      <c r="O37" s="84">
        <f>'[1]수량산출(1-1)_작업용'!O37</f>
        <v>0</v>
      </c>
      <c r="P37" s="84">
        <f>'[1]수량산출(1-1)_작업용'!P37</f>
        <v>2</v>
      </c>
      <c r="Q37" s="84">
        <f>'[1]수량산출(1-1)_작업용'!Q37</f>
        <v>0</v>
      </c>
      <c r="R37" s="84">
        <f>'[1]수량산출(1-1)_작업용'!R37</f>
        <v>0</v>
      </c>
      <c r="S37" s="84">
        <f>'[1]수량산출(1-1)_작업용'!S37</f>
        <v>0</v>
      </c>
      <c r="T37" s="84">
        <f>'[1]수량산출(1-1)_작업용'!T37</f>
        <v>0</v>
      </c>
      <c r="U37" s="84">
        <f>'[1]수량산출(1-1)_작업용'!U37</f>
        <v>0</v>
      </c>
      <c r="V37" s="84">
        <f>'[1]수량산출(1-1)_작업용'!V37</f>
        <v>0</v>
      </c>
      <c r="W37" s="74">
        <f t="shared" si="9"/>
        <v>3</v>
      </c>
      <c r="X37" s="150"/>
    </row>
    <row r="38" spans="1:46" ht="15" customHeight="1">
      <c r="A38" s="62" t="str">
        <f>'[1]수량산출(1-1)_작업용'!A38</f>
        <v>수위지시조절기</v>
      </c>
      <c r="B38" s="62" t="str">
        <f>'[1]수량산출(1-1)_작업용'!B38</f>
        <v>FLOAT (센서*2)</v>
      </c>
      <c r="C38" s="84">
        <f>'[1]수량산출(1-1)_작업용'!C38</f>
        <v>1</v>
      </c>
      <c r="D38" s="84">
        <f>'[1]수량산출(1-1)_작업용'!D38</f>
        <v>0</v>
      </c>
      <c r="E38" s="84">
        <f>'[1]수량산출(1-1)_작업용'!E38</f>
        <v>0</v>
      </c>
      <c r="F38" s="84">
        <f>'[1]수량산출(1-1)_작업용'!F38</f>
        <v>0</v>
      </c>
      <c r="G38" s="84">
        <f>'[1]수량산출(1-1)_작업용'!G38</f>
        <v>0</v>
      </c>
      <c r="H38" s="84">
        <f>'[1]수량산출(1-1)_작업용'!H38</f>
        <v>0</v>
      </c>
      <c r="I38" s="84">
        <f>'[1]수량산출(1-1)_작업용'!I38</f>
        <v>0</v>
      </c>
      <c r="J38" s="84">
        <f>'[1]수량산출(1-1)_작업용'!J38</f>
        <v>0</v>
      </c>
      <c r="K38" s="84">
        <f>'[1]수량산출(1-1)_작업용'!K38</f>
        <v>0</v>
      </c>
      <c r="L38" s="84">
        <f>'[1]수량산출(1-1)_작업용'!L38</f>
        <v>0</v>
      </c>
      <c r="M38" s="84">
        <f>'[1]수량산출(1-1)_작업용'!M38</f>
        <v>0</v>
      </c>
      <c r="N38" s="84">
        <f>'[1]수량산출(1-1)_작업용'!N38</f>
        <v>0</v>
      </c>
      <c r="O38" s="84">
        <f>'[1]수량산출(1-1)_작업용'!O38</f>
        <v>0</v>
      </c>
      <c r="P38" s="84">
        <f>'[1]수량산출(1-1)_작업용'!P38</f>
        <v>0</v>
      </c>
      <c r="Q38" s="84">
        <f>'[1]수량산출(1-1)_작업용'!Q38</f>
        <v>0</v>
      </c>
      <c r="R38" s="84">
        <f>'[1]수량산출(1-1)_작업용'!R38</f>
        <v>0</v>
      </c>
      <c r="S38" s="84">
        <f>'[1]수량산출(1-1)_작업용'!S38</f>
        <v>0</v>
      </c>
      <c r="T38" s="84">
        <f>'[1]수량산출(1-1)_작업용'!T38</f>
        <v>0</v>
      </c>
      <c r="U38" s="84">
        <f>'[1]수량산출(1-1)_작업용'!U38</f>
        <v>0</v>
      </c>
      <c r="V38" s="84">
        <f>'[1]수량산출(1-1)_작업용'!V38</f>
        <v>0</v>
      </c>
      <c r="W38" s="74">
        <f t="shared" si="9"/>
        <v>1</v>
      </c>
      <c r="X38" s="150"/>
    </row>
    <row r="39" spans="1:46" ht="15" customHeight="1">
      <c r="A39" s="62" t="str">
        <f>'[1]수량산출(1-1)_작업용'!A39</f>
        <v>수위조절기</v>
      </c>
      <c r="B39" s="62" t="str">
        <f>'[1]수량산출(1-1)_작업용'!B39</f>
        <v>QUICK 3P</v>
      </c>
      <c r="C39" s="84">
        <f>'[1]수량산출(1-1)_작업용'!C39</f>
        <v>0</v>
      </c>
      <c r="D39" s="84">
        <f>'[1]수량산출(1-1)_작업용'!D39</f>
        <v>0</v>
      </c>
      <c r="E39" s="84">
        <f>'[1]수량산출(1-1)_작업용'!E39</f>
        <v>0</v>
      </c>
      <c r="F39" s="84">
        <f>'[1]수량산출(1-1)_작업용'!F39</f>
        <v>0</v>
      </c>
      <c r="G39" s="84">
        <f>'[1]수량산출(1-1)_작업용'!G39</f>
        <v>0</v>
      </c>
      <c r="H39" s="84">
        <f>'[1]수량산출(1-1)_작업용'!H39</f>
        <v>0</v>
      </c>
      <c r="I39" s="84">
        <f>'[1]수량산출(1-1)_작업용'!I39</f>
        <v>0</v>
      </c>
      <c r="J39" s="84">
        <f>'[1]수량산출(1-1)_작업용'!J39</f>
        <v>0</v>
      </c>
      <c r="K39" s="84">
        <f>'[1]수량산출(1-1)_작업용'!K39</f>
        <v>0</v>
      </c>
      <c r="L39" s="84">
        <f>'[1]수량산출(1-1)_작업용'!L39</f>
        <v>0</v>
      </c>
      <c r="M39" s="84">
        <f>'[1]수량산출(1-1)_작업용'!M39</f>
        <v>0</v>
      </c>
      <c r="N39" s="84">
        <f>'[1]수량산출(1-1)_작업용'!N39</f>
        <v>0</v>
      </c>
      <c r="O39" s="84">
        <f>'[1]수량산출(1-1)_작업용'!O39</f>
        <v>0</v>
      </c>
      <c r="P39" s="84">
        <f>'[1]수량산출(1-1)_작업용'!P39</f>
        <v>0</v>
      </c>
      <c r="Q39" s="84">
        <f>'[1]수량산출(1-1)_작업용'!Q39</f>
        <v>0</v>
      </c>
      <c r="R39" s="84">
        <f>'[1]수량산출(1-1)_작업용'!R39</f>
        <v>0</v>
      </c>
      <c r="S39" s="84">
        <f>'[1]수량산출(1-1)_작업용'!S39</f>
        <v>0</v>
      </c>
      <c r="T39" s="84">
        <f>'[1]수량산출(1-1)_작업용'!T39</f>
        <v>0</v>
      </c>
      <c r="U39" s="84">
        <f>'[1]수량산출(1-1)_작업용'!U39</f>
        <v>0</v>
      </c>
      <c r="V39" s="84">
        <f>'[1]수량산출(1-1)_작업용'!V39</f>
        <v>0</v>
      </c>
      <c r="W39" s="74">
        <f t="shared" si="9"/>
        <v>0</v>
      </c>
      <c r="X39" s="150"/>
    </row>
    <row r="40" spans="1:46" ht="15" customHeight="1">
      <c r="A40" s="62" t="str">
        <f>'[1]수량산출(1-1)_작업용'!A40</f>
        <v>수위조절기</v>
      </c>
      <c r="B40" s="62" t="str">
        <f>'[1]수량산출(1-1)_작업용'!B40</f>
        <v>QUICK 4P</v>
      </c>
      <c r="C40" s="84">
        <f>'[1]수량산출(1-1)_작업용'!C40</f>
        <v>1</v>
      </c>
      <c r="D40" s="84">
        <f>'[1]수량산출(1-1)_작업용'!D40</f>
        <v>0</v>
      </c>
      <c r="E40" s="84">
        <f>'[1]수량산출(1-1)_작업용'!E40</f>
        <v>0</v>
      </c>
      <c r="F40" s="84">
        <f>'[1]수량산출(1-1)_작업용'!F40</f>
        <v>0</v>
      </c>
      <c r="G40" s="84">
        <f>'[1]수량산출(1-1)_작업용'!G40</f>
        <v>0</v>
      </c>
      <c r="H40" s="84">
        <f>'[1]수량산출(1-1)_작업용'!H40</f>
        <v>0</v>
      </c>
      <c r="I40" s="84">
        <f>'[1]수량산출(1-1)_작업용'!I40</f>
        <v>0</v>
      </c>
      <c r="J40" s="84">
        <f>'[1]수량산출(1-1)_작업용'!J40</f>
        <v>0</v>
      </c>
      <c r="K40" s="84">
        <f>'[1]수량산출(1-1)_작업용'!K40</f>
        <v>0</v>
      </c>
      <c r="L40" s="84">
        <f>'[1]수량산출(1-1)_작업용'!L40</f>
        <v>0</v>
      </c>
      <c r="M40" s="84">
        <f>'[1]수량산출(1-1)_작업용'!M40</f>
        <v>0</v>
      </c>
      <c r="N40" s="84">
        <f>'[1]수량산출(1-1)_작업용'!N40</f>
        <v>0</v>
      </c>
      <c r="O40" s="84">
        <f>'[1]수량산출(1-1)_작업용'!O40</f>
        <v>0</v>
      </c>
      <c r="P40" s="84">
        <f>'[1]수량산출(1-1)_작업용'!P40</f>
        <v>0</v>
      </c>
      <c r="Q40" s="84">
        <f>'[1]수량산출(1-1)_작업용'!Q40</f>
        <v>0</v>
      </c>
      <c r="R40" s="84">
        <f>'[1]수량산출(1-1)_작업용'!R40</f>
        <v>0</v>
      </c>
      <c r="S40" s="84">
        <f>'[1]수량산출(1-1)_작업용'!S40</f>
        <v>0</v>
      </c>
      <c r="T40" s="84">
        <f>'[1]수량산출(1-1)_작업용'!T40</f>
        <v>0</v>
      </c>
      <c r="U40" s="84">
        <f>'[1]수량산출(1-1)_작업용'!U40</f>
        <v>0</v>
      </c>
      <c r="V40" s="84">
        <f>'[1]수량산출(1-1)_작업용'!V40</f>
        <v>0</v>
      </c>
      <c r="W40" s="74">
        <f t="shared" si="9"/>
        <v>1</v>
      </c>
      <c r="X40" s="150"/>
    </row>
    <row r="41" spans="1:46" ht="15" customHeight="1">
      <c r="A41" s="62" t="str">
        <f>'[1]수량산출(1-1)_작업용'!A41</f>
        <v>수위조절기</v>
      </c>
      <c r="B41" s="62" t="str">
        <f>'[1]수량산출(1-1)_작업용'!B41</f>
        <v>QUICK 5P</v>
      </c>
      <c r="C41" s="84">
        <f>'[1]수량산출(1-1)_작업용'!C41</f>
        <v>0</v>
      </c>
      <c r="D41" s="84">
        <f>'[1]수량산출(1-1)_작업용'!D41</f>
        <v>0</v>
      </c>
      <c r="E41" s="84">
        <f>'[1]수량산출(1-1)_작업용'!E41</f>
        <v>0</v>
      </c>
      <c r="F41" s="84">
        <f>'[1]수량산출(1-1)_작업용'!F41</f>
        <v>0</v>
      </c>
      <c r="G41" s="84">
        <f>'[1]수량산출(1-1)_작업용'!G41</f>
        <v>0</v>
      </c>
      <c r="H41" s="84">
        <f>'[1]수량산출(1-1)_작업용'!H41</f>
        <v>0</v>
      </c>
      <c r="I41" s="84">
        <f>'[1]수량산출(1-1)_작업용'!I41</f>
        <v>0</v>
      </c>
      <c r="J41" s="84">
        <f>'[1]수량산출(1-1)_작업용'!J41</f>
        <v>0</v>
      </c>
      <c r="K41" s="84">
        <f>'[1]수량산출(1-1)_작업용'!K41</f>
        <v>0</v>
      </c>
      <c r="L41" s="84">
        <f>'[1]수량산출(1-1)_작업용'!L41</f>
        <v>0</v>
      </c>
      <c r="M41" s="84">
        <f>'[1]수량산출(1-1)_작업용'!M41</f>
        <v>0</v>
      </c>
      <c r="N41" s="84">
        <f>'[1]수량산출(1-1)_작업용'!N41</f>
        <v>0</v>
      </c>
      <c r="O41" s="84">
        <f>'[1]수량산출(1-1)_작업용'!O41</f>
        <v>0</v>
      </c>
      <c r="P41" s="84">
        <f>'[1]수량산출(1-1)_작업용'!P41</f>
        <v>0</v>
      </c>
      <c r="Q41" s="84">
        <f>'[1]수량산출(1-1)_작업용'!Q41</f>
        <v>0</v>
      </c>
      <c r="R41" s="84">
        <f>'[1]수량산출(1-1)_작업용'!R41</f>
        <v>0</v>
      </c>
      <c r="S41" s="84">
        <f>'[1]수량산출(1-1)_작업용'!S41</f>
        <v>0</v>
      </c>
      <c r="T41" s="84">
        <f>'[1]수량산출(1-1)_작업용'!T41</f>
        <v>0</v>
      </c>
      <c r="U41" s="84">
        <f>'[1]수량산출(1-1)_작업용'!U41</f>
        <v>0</v>
      </c>
      <c r="V41" s="84">
        <f>'[1]수량산출(1-1)_작업용'!V41</f>
        <v>0</v>
      </c>
      <c r="W41" s="74">
        <f t="shared" si="9"/>
        <v>0</v>
      </c>
      <c r="X41" s="150"/>
    </row>
    <row r="42" spans="1:46" s="99" customFormat="1" ht="15" customHeight="1">
      <c r="A42" s="62" t="str">
        <f>'[1]수량산출(1-1)_작업용'!A42</f>
        <v>백엽상</v>
      </c>
      <c r="B42" s="62" t="str">
        <f>'[1]수량산출(1-1)_작업용'!B42</f>
        <v>300x300x300</v>
      </c>
      <c r="C42" s="84">
        <f>'[1]수량산출(1-1)_작업용'!C42</f>
        <v>0</v>
      </c>
      <c r="D42" s="84">
        <f>'[1]수량산출(1-1)_작업용'!D42</f>
        <v>0</v>
      </c>
      <c r="E42" s="84">
        <f>'[1]수량산출(1-1)_작업용'!E42</f>
        <v>0</v>
      </c>
      <c r="F42" s="84">
        <f>'[1]수량산출(1-1)_작업용'!F42</f>
        <v>0</v>
      </c>
      <c r="G42" s="84">
        <f>'[1]수량산출(1-1)_작업용'!G42</f>
        <v>0</v>
      </c>
      <c r="H42" s="84">
        <f>'[1]수량산출(1-1)_작업용'!H42</f>
        <v>0</v>
      </c>
      <c r="I42" s="84">
        <f>'[1]수량산출(1-1)_작업용'!I42</f>
        <v>0</v>
      </c>
      <c r="J42" s="84">
        <f>'[1]수량산출(1-1)_작업용'!J42</f>
        <v>0</v>
      </c>
      <c r="K42" s="84">
        <f>'[1]수량산출(1-1)_작업용'!K42</f>
        <v>0</v>
      </c>
      <c r="L42" s="84">
        <f>'[1]수량산출(1-1)_작업용'!L42</f>
        <v>0</v>
      </c>
      <c r="M42" s="84">
        <f>'[1]수량산출(1-1)_작업용'!M42</f>
        <v>0</v>
      </c>
      <c r="N42" s="84">
        <f>'[1]수량산출(1-1)_작업용'!N42</f>
        <v>0</v>
      </c>
      <c r="O42" s="84">
        <f>'[1]수량산출(1-1)_작업용'!O42</f>
        <v>0</v>
      </c>
      <c r="P42" s="84">
        <f>'[1]수량산출(1-1)_작업용'!P42</f>
        <v>0</v>
      </c>
      <c r="Q42" s="84">
        <f>'[1]수량산출(1-1)_작업용'!Q42</f>
        <v>0</v>
      </c>
      <c r="R42" s="84">
        <f>'[1]수량산출(1-1)_작업용'!R42</f>
        <v>0</v>
      </c>
      <c r="S42" s="84">
        <f>'[1]수량산출(1-1)_작업용'!S42</f>
        <v>0</v>
      </c>
      <c r="T42" s="84">
        <f>'[1]수량산출(1-1)_작업용'!T42</f>
        <v>0</v>
      </c>
      <c r="U42" s="84">
        <f>'[1]수량산출(1-1)_작업용'!U42</f>
        <v>0</v>
      </c>
      <c r="V42" s="84">
        <f>'[1]수량산출(1-1)_작업용'!V42</f>
        <v>0</v>
      </c>
      <c r="W42" s="74">
        <f t="shared" si="9"/>
        <v>0</v>
      </c>
      <c r="X42" s="150"/>
    </row>
    <row r="43" spans="1:46" ht="15" customHeight="1">
      <c r="A43" s="62" t="str">
        <f>'[1]수량산출(1-1)_작업용'!A43</f>
        <v>현장제어반</v>
      </c>
      <c r="B43" s="62" t="str">
        <f>'[1]수량산출(1-1)_작업용'!B43</f>
        <v>300x400X250</v>
      </c>
      <c r="C43" s="84">
        <f>'[1]수량산출(1-1)_작업용'!C43</f>
        <v>0</v>
      </c>
      <c r="D43" s="84">
        <f>'[1]수량산출(1-1)_작업용'!D43</f>
        <v>0</v>
      </c>
      <c r="E43" s="84">
        <f>'[1]수량산출(1-1)_작업용'!E43</f>
        <v>0</v>
      </c>
      <c r="F43" s="84">
        <f>'[1]수량산출(1-1)_작업용'!F43</f>
        <v>0</v>
      </c>
      <c r="G43" s="84">
        <f>'[1]수량산출(1-1)_작업용'!G43</f>
        <v>0</v>
      </c>
      <c r="H43" s="84">
        <f>'[1]수량산출(1-1)_작업용'!H43</f>
        <v>0</v>
      </c>
      <c r="I43" s="84">
        <f>'[1]수량산출(1-1)_작업용'!I43</f>
        <v>0</v>
      </c>
      <c r="J43" s="84">
        <f>'[1]수량산출(1-1)_작업용'!J43</f>
        <v>0</v>
      </c>
      <c r="K43" s="84">
        <f>'[1]수량산출(1-1)_작업용'!K43</f>
        <v>0</v>
      </c>
      <c r="L43" s="84">
        <f>'[1]수량산출(1-1)_작업용'!L43</f>
        <v>0</v>
      </c>
      <c r="M43" s="84">
        <f>'[1]수량산출(1-1)_작업용'!M43</f>
        <v>0</v>
      </c>
      <c r="N43" s="84">
        <f>'[1]수량산출(1-1)_작업용'!N43</f>
        <v>0</v>
      </c>
      <c r="O43" s="84">
        <f>'[1]수량산출(1-1)_작업용'!O43</f>
        <v>0</v>
      </c>
      <c r="P43" s="84">
        <f>'[1]수량산출(1-1)_작업용'!P43</f>
        <v>0</v>
      </c>
      <c r="Q43" s="84">
        <f>'[1]수량산출(1-1)_작업용'!Q43</f>
        <v>0</v>
      </c>
      <c r="R43" s="84">
        <f>'[1]수량산출(1-1)_작업용'!R43</f>
        <v>0</v>
      </c>
      <c r="S43" s="84">
        <f>'[1]수량산출(1-1)_작업용'!S43</f>
        <v>0</v>
      </c>
      <c r="T43" s="84">
        <f>'[1]수량산출(1-1)_작업용'!T43</f>
        <v>0</v>
      </c>
      <c r="U43" s="84">
        <f>'[1]수량산출(1-1)_작업용'!U43</f>
        <v>0</v>
      </c>
      <c r="V43" s="84">
        <f>'[1]수량산출(1-1)_작업용'!V43</f>
        <v>0</v>
      </c>
      <c r="W43" s="74">
        <f t="shared" si="9"/>
        <v>0</v>
      </c>
      <c r="X43" s="150"/>
    </row>
    <row r="44" spans="1:46" ht="15" customHeight="1">
      <c r="A44" s="62" t="s">
        <v>201</v>
      </c>
      <c r="B44" s="62" t="s">
        <v>202</v>
      </c>
      <c r="C44" s="84">
        <f>'[1]수량산출(1-1)_작업용'!C44</f>
        <v>0</v>
      </c>
      <c r="D44" s="84">
        <f>'[1]수량산출(1-1)_작업용'!D44</f>
        <v>0</v>
      </c>
      <c r="E44" s="84">
        <f>'[1]수량산출(1-1)_작업용'!E44</f>
        <v>0</v>
      </c>
      <c r="F44" s="84">
        <f>'[1]수량산출(1-1)_작업용'!F44</f>
        <v>0</v>
      </c>
      <c r="G44" s="84">
        <f>'[1]수량산출(1-1)_작업용'!G44</f>
        <v>0</v>
      </c>
      <c r="H44" s="84">
        <f>'[1]수량산출(1-1)_작업용'!H44</f>
        <v>0</v>
      </c>
      <c r="I44" s="84">
        <f>'[1]수량산출(1-1)_작업용'!I44</f>
        <v>0</v>
      </c>
      <c r="J44" s="84">
        <f>'[1]수량산출(1-1)_작업용'!J44</f>
        <v>0</v>
      </c>
      <c r="K44" s="84">
        <f>'[1]수량산출(1-1)_작업용'!K44</f>
        <v>0</v>
      </c>
      <c r="L44" s="84">
        <f>'[1]수량산출(1-1)_작업용'!L44</f>
        <v>0</v>
      </c>
      <c r="M44" s="84">
        <f>'[1]수량산출(1-1)_작업용'!M44</f>
        <v>0</v>
      </c>
      <c r="N44" s="84">
        <f>'[1]수량산출(1-1)_작업용'!N44</f>
        <v>0</v>
      </c>
      <c r="O44" s="84">
        <f>'[1]수량산출(1-1)_작업용'!O44</f>
        <v>0</v>
      </c>
      <c r="P44" s="84">
        <f>'[1]수량산출(1-1)_작업용'!P44</f>
        <v>0</v>
      </c>
      <c r="Q44" s="84">
        <f>'[1]수량산출(1-1)_작업용'!Q44</f>
        <v>0</v>
      </c>
      <c r="R44" s="84">
        <f>'[1]수량산출(1-1)_작업용'!R44</f>
        <v>0</v>
      </c>
      <c r="S44" s="84">
        <f>'[1]수량산출(1-1)_작업용'!S44</f>
        <v>0</v>
      </c>
      <c r="T44" s="84">
        <f>'[1]수량산출(1-1)_작업용'!T44</f>
        <v>0</v>
      </c>
      <c r="U44" s="84">
        <f>'[1]수량산출(1-1)_작업용'!U44</f>
        <v>0</v>
      </c>
      <c r="V44" s="84">
        <f>'[1]수량산출(1-1)_작업용'!V44</f>
        <v>0</v>
      </c>
      <c r="W44" s="74">
        <f t="shared" si="9"/>
        <v>0</v>
      </c>
      <c r="X44" s="153"/>
    </row>
    <row r="45" spans="1:46" s="53" customFormat="1" ht="19.899999999999999" customHeight="1">
      <c r="A45" s="91" t="s">
        <v>189</v>
      </c>
      <c r="B45" s="92">
        <v>7</v>
      </c>
      <c r="C45" s="152" t="s">
        <v>206</v>
      </c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</row>
    <row r="46" spans="1:46" s="55" customFormat="1" ht="19.899999999999999" customHeight="1">
      <c r="A46" s="126" t="s">
        <v>190</v>
      </c>
      <c r="B46" s="126"/>
      <c r="C46" s="91">
        <v>1</v>
      </c>
      <c r="D46" s="91"/>
      <c r="E46" s="91">
        <v>1</v>
      </c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130" t="s">
        <v>187</v>
      </c>
    </row>
    <row r="47" spans="1:46" s="55" customFormat="1" ht="19.899999999999999" customHeight="1">
      <c r="A47" s="126" t="s">
        <v>196</v>
      </c>
      <c r="B47" s="126"/>
      <c r="C47" s="79">
        <v>12</v>
      </c>
      <c r="D47" s="79"/>
      <c r="E47" s="79">
        <v>32</v>
      </c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126"/>
      <c r="Z47" s="93"/>
      <c r="AA47" s="94">
        <f t="shared" ref="AA47:AT47" si="10">C46</f>
        <v>1</v>
      </c>
      <c r="AB47" s="94">
        <f t="shared" si="10"/>
        <v>0</v>
      </c>
      <c r="AC47" s="94">
        <f t="shared" si="10"/>
        <v>1</v>
      </c>
      <c r="AD47" s="94">
        <f t="shared" si="10"/>
        <v>0</v>
      </c>
      <c r="AE47" s="94">
        <f t="shared" si="10"/>
        <v>0</v>
      </c>
      <c r="AF47" s="94">
        <f t="shared" si="10"/>
        <v>0</v>
      </c>
      <c r="AG47" s="94">
        <f t="shared" si="10"/>
        <v>0</v>
      </c>
      <c r="AH47" s="94">
        <f t="shared" si="10"/>
        <v>0</v>
      </c>
      <c r="AI47" s="94">
        <f t="shared" si="10"/>
        <v>0</v>
      </c>
      <c r="AJ47" s="94">
        <f t="shared" si="10"/>
        <v>0</v>
      </c>
      <c r="AK47" s="94">
        <f t="shared" si="10"/>
        <v>0</v>
      </c>
      <c r="AL47" s="94">
        <f t="shared" si="10"/>
        <v>0</v>
      </c>
      <c r="AM47" s="94">
        <f t="shared" si="10"/>
        <v>0</v>
      </c>
      <c r="AN47" s="94">
        <f t="shared" si="10"/>
        <v>0</v>
      </c>
      <c r="AO47" s="94">
        <f t="shared" si="10"/>
        <v>0</v>
      </c>
      <c r="AP47" s="94">
        <f t="shared" si="10"/>
        <v>0</v>
      </c>
      <c r="AQ47" s="94">
        <f t="shared" si="10"/>
        <v>0</v>
      </c>
      <c r="AR47" s="94">
        <f t="shared" si="10"/>
        <v>0</v>
      </c>
      <c r="AS47" s="94">
        <f t="shared" si="10"/>
        <v>0</v>
      </c>
      <c r="AT47" s="94">
        <f t="shared" si="10"/>
        <v>0</v>
      </c>
    </row>
    <row r="48" spans="1:46" ht="15" customHeight="1">
      <c r="A48" s="62" t="str">
        <f>'[1]수량산출(1-1)_작업용'!A48</f>
        <v>나사없는 전선관</v>
      </c>
      <c r="B48" s="62" t="str">
        <f>'[1]수량산출(1-1)_작업용'!B48</f>
        <v>E19</v>
      </c>
      <c r="C48" s="84">
        <f>'[1]수량산출(1-1)_작업용'!C48</f>
        <v>2</v>
      </c>
      <c r="D48" s="84">
        <f>'[1]수량산출(1-1)_작업용'!D48</f>
        <v>0</v>
      </c>
      <c r="E48" s="84">
        <f>'[1]수량산출(1-1)_작업용'!E48</f>
        <v>2</v>
      </c>
      <c r="F48" s="84">
        <f>'[1]수량산출(1-1)_작업용'!F48</f>
        <v>0</v>
      </c>
      <c r="G48" s="84">
        <f>'[1]수량산출(1-1)_작업용'!G48</f>
        <v>0</v>
      </c>
      <c r="H48" s="84">
        <f>'[1]수량산출(1-1)_작업용'!H48</f>
        <v>0</v>
      </c>
      <c r="I48" s="84">
        <f>'[1]수량산출(1-1)_작업용'!I48</f>
        <v>0</v>
      </c>
      <c r="J48" s="84">
        <f>'[1]수량산출(1-1)_작업용'!J48</f>
        <v>0</v>
      </c>
      <c r="K48" s="84">
        <f>'[1]수량산출(1-1)_작업용'!K48</f>
        <v>0</v>
      </c>
      <c r="L48" s="84">
        <f>'[1]수량산출(1-1)_작업용'!L48</f>
        <v>0</v>
      </c>
      <c r="M48" s="84">
        <f>'[1]수량산출(1-1)_작업용'!M48</f>
        <v>0</v>
      </c>
      <c r="N48" s="84">
        <f>'[1]수량산출(1-1)_작업용'!N48</f>
        <v>0</v>
      </c>
      <c r="O48" s="84">
        <f>'[1]수량산출(1-1)_작업용'!O48</f>
        <v>0</v>
      </c>
      <c r="P48" s="84">
        <f>'[1]수량산출(1-1)_작업용'!P48</f>
        <v>0</v>
      </c>
      <c r="Q48" s="84">
        <f>'[1]수량산출(1-1)_작업용'!Q48</f>
        <v>0</v>
      </c>
      <c r="R48" s="84">
        <f>'[1]수량산출(1-1)_작업용'!R48</f>
        <v>0</v>
      </c>
      <c r="S48" s="84">
        <f>'[1]수량산출(1-1)_작업용'!S48</f>
        <v>0</v>
      </c>
      <c r="T48" s="84">
        <f>'[1]수량산출(1-1)_작업용'!T48</f>
        <v>0</v>
      </c>
      <c r="U48" s="84">
        <f>'[1]수량산출(1-1)_작업용'!U48</f>
        <v>0</v>
      </c>
      <c r="V48" s="84">
        <f>'[1]수량산출(1-1)_작업용'!V48</f>
        <v>0</v>
      </c>
      <c r="W48" s="74">
        <f>$C$47*C48+$D$47*D48+$E$47*E48+$F$47*F48+$G$47*G48+$H$47*H48+$I$47*I48+$J$47*J48+$K$47*K48+$L$47*L48+$M$47*M48+$N$47*N48+$O$47*O48+$P$47*P48+$Q$47*Q48+$R$47*R48+$S$47*S48+$T$47*T48+$U$47*U48+$V$47*V48</f>
        <v>88</v>
      </c>
      <c r="X48" s="149" t="s">
        <v>203</v>
      </c>
      <c r="Z48" s="96">
        <v>16</v>
      </c>
      <c r="AA48" s="97">
        <f t="shared" ref="AA48:AT48" si="11">$Z$5*C48</f>
        <v>32</v>
      </c>
      <c r="AB48" s="97">
        <f t="shared" si="11"/>
        <v>0</v>
      </c>
      <c r="AC48" s="97">
        <f t="shared" si="11"/>
        <v>32</v>
      </c>
      <c r="AD48" s="97">
        <f t="shared" si="11"/>
        <v>0</v>
      </c>
      <c r="AE48" s="97">
        <f t="shared" si="11"/>
        <v>0</v>
      </c>
      <c r="AF48" s="97">
        <f t="shared" si="11"/>
        <v>0</v>
      </c>
      <c r="AG48" s="97">
        <f t="shared" si="11"/>
        <v>0</v>
      </c>
      <c r="AH48" s="97">
        <f t="shared" si="11"/>
        <v>0</v>
      </c>
      <c r="AI48" s="97">
        <f t="shared" si="11"/>
        <v>0</v>
      </c>
      <c r="AJ48" s="97">
        <f t="shared" si="11"/>
        <v>0</v>
      </c>
      <c r="AK48" s="97">
        <f t="shared" si="11"/>
        <v>0</v>
      </c>
      <c r="AL48" s="97">
        <f t="shared" si="11"/>
        <v>0</v>
      </c>
      <c r="AM48" s="97">
        <f t="shared" si="11"/>
        <v>0</v>
      </c>
      <c r="AN48" s="97">
        <f t="shared" si="11"/>
        <v>0</v>
      </c>
      <c r="AO48" s="97">
        <f t="shared" si="11"/>
        <v>0</v>
      </c>
      <c r="AP48" s="97">
        <f t="shared" si="11"/>
        <v>0</v>
      </c>
      <c r="AQ48" s="97">
        <f t="shared" si="11"/>
        <v>0</v>
      </c>
      <c r="AR48" s="97">
        <f t="shared" si="11"/>
        <v>0</v>
      </c>
      <c r="AS48" s="97">
        <f t="shared" si="11"/>
        <v>0</v>
      </c>
      <c r="AT48" s="97">
        <f t="shared" si="11"/>
        <v>0</v>
      </c>
    </row>
    <row r="49" spans="1:46" ht="15" customHeight="1">
      <c r="A49" s="62" t="str">
        <f>'[1]수량산출(1-1)_작업용'!A49</f>
        <v>나사없는 전선관</v>
      </c>
      <c r="B49" s="62" t="str">
        <f>'[1]수량산출(1-1)_작업용'!B49</f>
        <v>E25</v>
      </c>
      <c r="C49" s="84">
        <f>'[1]수량산출(1-1)_작업용'!C49</f>
        <v>1</v>
      </c>
      <c r="D49" s="84">
        <f>'[1]수량산출(1-1)_작업용'!D49</f>
        <v>0</v>
      </c>
      <c r="E49" s="84">
        <f>'[1]수량산출(1-1)_작업용'!E49</f>
        <v>1</v>
      </c>
      <c r="F49" s="84">
        <f>'[1]수량산출(1-1)_작업용'!F49</f>
        <v>0</v>
      </c>
      <c r="G49" s="84">
        <f>'[1]수량산출(1-1)_작업용'!G49</f>
        <v>0</v>
      </c>
      <c r="H49" s="84">
        <f>'[1]수량산출(1-1)_작업용'!H49</f>
        <v>0</v>
      </c>
      <c r="I49" s="84">
        <f>'[1]수량산출(1-1)_작업용'!I49</f>
        <v>0</v>
      </c>
      <c r="J49" s="84">
        <f>'[1]수량산출(1-1)_작업용'!J49</f>
        <v>0</v>
      </c>
      <c r="K49" s="84">
        <f>'[1]수량산출(1-1)_작업용'!K49</f>
        <v>0</v>
      </c>
      <c r="L49" s="84">
        <f>'[1]수량산출(1-1)_작업용'!L49</f>
        <v>0</v>
      </c>
      <c r="M49" s="84">
        <f>'[1]수량산출(1-1)_작업용'!M49</f>
        <v>0</v>
      </c>
      <c r="N49" s="84">
        <f>'[1]수량산출(1-1)_작업용'!N49</f>
        <v>0</v>
      </c>
      <c r="O49" s="84">
        <f>'[1]수량산출(1-1)_작업용'!O49</f>
        <v>0</v>
      </c>
      <c r="P49" s="84">
        <f>'[1]수량산출(1-1)_작업용'!P49</f>
        <v>0</v>
      </c>
      <c r="Q49" s="84">
        <f>'[1]수량산출(1-1)_작업용'!Q49</f>
        <v>0</v>
      </c>
      <c r="R49" s="84">
        <f>'[1]수량산출(1-1)_작업용'!R49</f>
        <v>0</v>
      </c>
      <c r="S49" s="84">
        <f>'[1]수량산출(1-1)_작업용'!S49</f>
        <v>0</v>
      </c>
      <c r="T49" s="84">
        <f>'[1]수량산출(1-1)_작업용'!T49</f>
        <v>0</v>
      </c>
      <c r="U49" s="84">
        <f>'[1]수량산출(1-1)_작업용'!U49</f>
        <v>0</v>
      </c>
      <c r="V49" s="84">
        <f>'[1]수량산출(1-1)_작업용'!V49</f>
        <v>0</v>
      </c>
      <c r="W49" s="74">
        <f>$C$47*C49+$D$47*D49+$E$47*E49+$F$47*F49+$G$47*G49+$H$47*H49+$I$47*I49+$J$47*J49+$K$47*K49+$L$47*L49+$M$47*M49+$N$47*N49+$O$47*O49+$P$47*P49+$Q$47*Q49+$R$47*R49+$S$47*S49+$T$47*T49+$U$47*U49+$V$47*V49</f>
        <v>44</v>
      </c>
      <c r="X49" s="150"/>
      <c r="Z49" s="98">
        <v>22</v>
      </c>
      <c r="AA49" s="97">
        <f t="shared" ref="AA49:AT49" si="12">$Z$6*C49</f>
        <v>22</v>
      </c>
      <c r="AB49" s="97">
        <f t="shared" si="12"/>
        <v>0</v>
      </c>
      <c r="AC49" s="97">
        <f t="shared" si="12"/>
        <v>22</v>
      </c>
      <c r="AD49" s="97">
        <f t="shared" si="12"/>
        <v>0</v>
      </c>
      <c r="AE49" s="97">
        <f t="shared" si="12"/>
        <v>0</v>
      </c>
      <c r="AF49" s="97">
        <f t="shared" si="12"/>
        <v>0</v>
      </c>
      <c r="AG49" s="97">
        <f t="shared" si="12"/>
        <v>0</v>
      </c>
      <c r="AH49" s="97">
        <f t="shared" si="12"/>
        <v>0</v>
      </c>
      <c r="AI49" s="97">
        <f t="shared" si="12"/>
        <v>0</v>
      </c>
      <c r="AJ49" s="97">
        <f t="shared" si="12"/>
        <v>0</v>
      </c>
      <c r="AK49" s="97">
        <f t="shared" si="12"/>
        <v>0</v>
      </c>
      <c r="AL49" s="97">
        <f t="shared" si="12"/>
        <v>0</v>
      </c>
      <c r="AM49" s="97">
        <f t="shared" si="12"/>
        <v>0</v>
      </c>
      <c r="AN49" s="97">
        <f t="shared" si="12"/>
        <v>0</v>
      </c>
      <c r="AO49" s="97">
        <f t="shared" si="12"/>
        <v>0</v>
      </c>
      <c r="AP49" s="97">
        <f t="shared" si="12"/>
        <v>0</v>
      </c>
      <c r="AQ49" s="97">
        <f t="shared" si="12"/>
        <v>0</v>
      </c>
      <c r="AR49" s="97">
        <f t="shared" si="12"/>
        <v>0</v>
      </c>
      <c r="AS49" s="97">
        <f t="shared" si="12"/>
        <v>0</v>
      </c>
      <c r="AT49" s="97">
        <f t="shared" si="12"/>
        <v>0</v>
      </c>
    </row>
    <row r="50" spans="1:46" ht="15" customHeight="1">
      <c r="A50" s="62" t="str">
        <f>'[1]수량산출(1-1)_작업용'!A50</f>
        <v>나사없는 전선관</v>
      </c>
      <c r="B50" s="62" t="str">
        <f>'[1]수량산출(1-1)_작업용'!B50</f>
        <v>E31</v>
      </c>
      <c r="C50" s="84">
        <f>'[1]수량산출(1-1)_작업용'!C50</f>
        <v>1</v>
      </c>
      <c r="D50" s="84">
        <f>'[1]수량산출(1-1)_작업용'!D50</f>
        <v>0</v>
      </c>
      <c r="E50" s="84">
        <f>'[1]수량산출(1-1)_작업용'!E50</f>
        <v>1</v>
      </c>
      <c r="F50" s="84">
        <f>'[1]수량산출(1-1)_작업용'!F50</f>
        <v>0</v>
      </c>
      <c r="G50" s="84">
        <f>'[1]수량산출(1-1)_작업용'!G50</f>
        <v>0</v>
      </c>
      <c r="H50" s="84">
        <f>'[1]수량산출(1-1)_작업용'!H50</f>
        <v>0</v>
      </c>
      <c r="I50" s="84">
        <f>'[1]수량산출(1-1)_작업용'!I50</f>
        <v>0</v>
      </c>
      <c r="J50" s="84">
        <f>'[1]수량산출(1-1)_작업용'!J50</f>
        <v>0</v>
      </c>
      <c r="K50" s="84">
        <f>'[1]수량산출(1-1)_작업용'!K50</f>
        <v>0</v>
      </c>
      <c r="L50" s="84">
        <f>'[1]수량산출(1-1)_작업용'!L50</f>
        <v>0</v>
      </c>
      <c r="M50" s="84">
        <f>'[1]수량산출(1-1)_작업용'!M50</f>
        <v>0</v>
      </c>
      <c r="N50" s="84">
        <f>'[1]수량산출(1-1)_작업용'!N50</f>
        <v>0</v>
      </c>
      <c r="O50" s="84">
        <f>'[1]수량산출(1-1)_작업용'!O50</f>
        <v>0</v>
      </c>
      <c r="P50" s="84">
        <f>'[1]수량산출(1-1)_작업용'!P50</f>
        <v>0</v>
      </c>
      <c r="Q50" s="84">
        <f>'[1]수량산출(1-1)_작업용'!Q50</f>
        <v>0</v>
      </c>
      <c r="R50" s="84">
        <f>'[1]수량산출(1-1)_작업용'!R50</f>
        <v>0</v>
      </c>
      <c r="S50" s="84">
        <f>'[1]수량산출(1-1)_작업용'!S50</f>
        <v>0</v>
      </c>
      <c r="T50" s="84">
        <f>'[1]수량산출(1-1)_작업용'!T50</f>
        <v>0</v>
      </c>
      <c r="U50" s="84">
        <f>'[1]수량산출(1-1)_작업용'!U50</f>
        <v>0</v>
      </c>
      <c r="V50" s="84">
        <f>'[1]수량산출(1-1)_작업용'!V50</f>
        <v>0</v>
      </c>
      <c r="W50" s="74">
        <f t="shared" ref="W50:W64" si="13">$C$47*C50+$D$47*D50+$E$47*E50+$F$47*F50+$G$47*G50+$H$47*H50+$I$47*I50+$J$47*J50+$K$47*K50+$L$47*L50+$M$47*M50+$N$47*N50+$O$47*O50+$P$47*P50+$Q$47*Q50+$R$47*R50+$S$47*S50+$T$47*T50+$U$47*U50+$V$47*V50</f>
        <v>44</v>
      </c>
      <c r="X50" s="150"/>
      <c r="Z50" s="98">
        <v>28</v>
      </c>
      <c r="AA50" s="97">
        <f t="shared" ref="AA50:AT50" si="14">$Z$7*C50</f>
        <v>28</v>
      </c>
      <c r="AB50" s="97">
        <f t="shared" si="14"/>
        <v>0</v>
      </c>
      <c r="AC50" s="97">
        <f t="shared" si="14"/>
        <v>28</v>
      </c>
      <c r="AD50" s="97">
        <f t="shared" si="14"/>
        <v>0</v>
      </c>
      <c r="AE50" s="97">
        <f t="shared" si="14"/>
        <v>0</v>
      </c>
      <c r="AF50" s="97">
        <f t="shared" si="14"/>
        <v>0</v>
      </c>
      <c r="AG50" s="97">
        <f t="shared" si="14"/>
        <v>0</v>
      </c>
      <c r="AH50" s="97">
        <f t="shared" si="14"/>
        <v>0</v>
      </c>
      <c r="AI50" s="97">
        <f t="shared" si="14"/>
        <v>0</v>
      </c>
      <c r="AJ50" s="97">
        <f t="shared" si="14"/>
        <v>0</v>
      </c>
      <c r="AK50" s="97">
        <f t="shared" si="14"/>
        <v>0</v>
      </c>
      <c r="AL50" s="97">
        <f t="shared" si="14"/>
        <v>0</v>
      </c>
      <c r="AM50" s="97">
        <f t="shared" si="14"/>
        <v>0</v>
      </c>
      <c r="AN50" s="97">
        <f t="shared" si="14"/>
        <v>0</v>
      </c>
      <c r="AO50" s="97">
        <f t="shared" si="14"/>
        <v>0</v>
      </c>
      <c r="AP50" s="97">
        <f t="shared" si="14"/>
        <v>0</v>
      </c>
      <c r="AQ50" s="97">
        <f t="shared" si="14"/>
        <v>0</v>
      </c>
      <c r="AR50" s="97">
        <f t="shared" si="14"/>
        <v>0</v>
      </c>
      <c r="AS50" s="97">
        <f t="shared" si="14"/>
        <v>0</v>
      </c>
      <c r="AT50" s="97">
        <f t="shared" si="14"/>
        <v>0</v>
      </c>
    </row>
    <row r="51" spans="1:46" ht="15" customHeight="1">
      <c r="A51" s="62" t="str">
        <f>'[1]수량산출(1-1)_작업용'!A51</f>
        <v>나사없는 전선관</v>
      </c>
      <c r="B51" s="62" t="str">
        <f>'[1]수량산출(1-1)_작업용'!B51</f>
        <v>E39</v>
      </c>
      <c r="C51" s="84">
        <f>'[1]수량산출(1-1)_작업용'!C51</f>
        <v>0</v>
      </c>
      <c r="D51" s="84">
        <f>'[1]수량산출(1-1)_작업용'!D51</f>
        <v>0</v>
      </c>
      <c r="E51" s="84">
        <f>'[1]수량산출(1-1)_작업용'!E51</f>
        <v>0</v>
      </c>
      <c r="F51" s="84">
        <f>'[1]수량산출(1-1)_작업용'!F51</f>
        <v>0</v>
      </c>
      <c r="G51" s="84">
        <f>'[1]수량산출(1-1)_작업용'!G51</f>
        <v>0</v>
      </c>
      <c r="H51" s="84">
        <f>'[1]수량산출(1-1)_작업용'!H51</f>
        <v>0</v>
      </c>
      <c r="I51" s="84">
        <f>'[1]수량산출(1-1)_작업용'!I51</f>
        <v>0</v>
      </c>
      <c r="J51" s="84">
        <f>'[1]수량산출(1-1)_작업용'!J51</f>
        <v>0</v>
      </c>
      <c r="K51" s="84">
        <f>'[1]수량산출(1-1)_작업용'!K51</f>
        <v>0</v>
      </c>
      <c r="L51" s="84">
        <f>'[1]수량산출(1-1)_작업용'!L51</f>
        <v>0</v>
      </c>
      <c r="M51" s="84">
        <f>'[1]수량산출(1-1)_작업용'!M51</f>
        <v>0</v>
      </c>
      <c r="N51" s="84">
        <f>'[1]수량산출(1-1)_작업용'!N51</f>
        <v>0</v>
      </c>
      <c r="O51" s="84">
        <f>'[1]수량산출(1-1)_작업용'!O51</f>
        <v>0</v>
      </c>
      <c r="P51" s="84">
        <f>'[1]수량산출(1-1)_작업용'!P51</f>
        <v>0</v>
      </c>
      <c r="Q51" s="84">
        <f>'[1]수량산출(1-1)_작업용'!Q51</f>
        <v>0</v>
      </c>
      <c r="R51" s="84">
        <f>'[1]수량산출(1-1)_작업용'!R51</f>
        <v>0</v>
      </c>
      <c r="S51" s="84">
        <f>'[1]수량산출(1-1)_작업용'!S51</f>
        <v>0</v>
      </c>
      <c r="T51" s="84">
        <f>'[1]수량산출(1-1)_작업용'!T51</f>
        <v>0</v>
      </c>
      <c r="U51" s="84">
        <f>'[1]수량산출(1-1)_작업용'!U51</f>
        <v>0</v>
      </c>
      <c r="V51" s="84">
        <f>'[1]수량산출(1-1)_작업용'!V51</f>
        <v>0</v>
      </c>
      <c r="W51" s="74">
        <f t="shared" si="13"/>
        <v>0</v>
      </c>
      <c r="X51" s="150"/>
      <c r="Z51" s="98">
        <v>32</v>
      </c>
      <c r="AA51" s="97">
        <f t="shared" ref="AA51:AT51" si="15">$Z$8*C51</f>
        <v>0</v>
      </c>
      <c r="AB51" s="97">
        <f t="shared" si="15"/>
        <v>0</v>
      </c>
      <c r="AC51" s="97">
        <f t="shared" si="15"/>
        <v>0</v>
      </c>
      <c r="AD51" s="97">
        <f t="shared" si="15"/>
        <v>0</v>
      </c>
      <c r="AE51" s="97">
        <f t="shared" si="15"/>
        <v>0</v>
      </c>
      <c r="AF51" s="97">
        <f t="shared" si="15"/>
        <v>0</v>
      </c>
      <c r="AG51" s="97">
        <f t="shared" si="15"/>
        <v>0</v>
      </c>
      <c r="AH51" s="97">
        <f t="shared" si="15"/>
        <v>0</v>
      </c>
      <c r="AI51" s="97">
        <f t="shared" si="15"/>
        <v>0</v>
      </c>
      <c r="AJ51" s="97">
        <f t="shared" si="15"/>
        <v>0</v>
      </c>
      <c r="AK51" s="97">
        <f t="shared" si="15"/>
        <v>0</v>
      </c>
      <c r="AL51" s="97">
        <f t="shared" si="15"/>
        <v>0</v>
      </c>
      <c r="AM51" s="97">
        <f t="shared" si="15"/>
        <v>0</v>
      </c>
      <c r="AN51" s="97">
        <f t="shared" si="15"/>
        <v>0</v>
      </c>
      <c r="AO51" s="97">
        <f t="shared" si="15"/>
        <v>0</v>
      </c>
      <c r="AP51" s="97">
        <f t="shared" si="15"/>
        <v>0</v>
      </c>
      <c r="AQ51" s="97">
        <f t="shared" si="15"/>
        <v>0</v>
      </c>
      <c r="AR51" s="97">
        <f t="shared" si="15"/>
        <v>0</v>
      </c>
      <c r="AS51" s="97">
        <f t="shared" si="15"/>
        <v>0</v>
      </c>
      <c r="AT51" s="97">
        <f t="shared" si="15"/>
        <v>0</v>
      </c>
    </row>
    <row r="52" spans="1:46" ht="15" customHeight="1">
      <c r="A52" s="62" t="str">
        <f>'[1]수량산출(1-1)_작업용'!A52</f>
        <v>CD관</v>
      </c>
      <c r="B52" s="62" t="str">
        <f>'[1]수량산출(1-1)_작업용'!B52</f>
        <v>16C</v>
      </c>
      <c r="C52" s="84">
        <f>'[1]수량산출(1-1)_작업용'!C52</f>
        <v>0</v>
      </c>
      <c r="D52" s="84">
        <f>'[1]수량산출(1-1)_작업용'!D52</f>
        <v>0</v>
      </c>
      <c r="E52" s="84">
        <f>'[1]수량산출(1-1)_작업용'!E52</f>
        <v>0</v>
      </c>
      <c r="F52" s="84">
        <f>'[1]수량산출(1-1)_작업용'!F52</f>
        <v>0</v>
      </c>
      <c r="G52" s="84">
        <f>'[1]수량산출(1-1)_작업용'!G52</f>
        <v>0</v>
      </c>
      <c r="H52" s="84">
        <f>'[1]수량산출(1-1)_작업용'!H52</f>
        <v>0</v>
      </c>
      <c r="I52" s="84">
        <f>'[1]수량산출(1-1)_작업용'!I52</f>
        <v>0</v>
      </c>
      <c r="J52" s="84">
        <f>'[1]수량산출(1-1)_작업용'!J52</f>
        <v>0</v>
      </c>
      <c r="K52" s="84">
        <f>'[1]수량산출(1-1)_작업용'!K52</f>
        <v>0</v>
      </c>
      <c r="L52" s="84">
        <f>'[1]수량산출(1-1)_작업용'!L52</f>
        <v>0</v>
      </c>
      <c r="M52" s="84">
        <f>'[1]수량산출(1-1)_작업용'!M52</f>
        <v>0</v>
      </c>
      <c r="N52" s="84">
        <f>'[1]수량산출(1-1)_작업용'!N52</f>
        <v>0</v>
      </c>
      <c r="O52" s="84">
        <f>'[1]수량산출(1-1)_작업용'!O52</f>
        <v>0</v>
      </c>
      <c r="P52" s="84">
        <f>'[1]수량산출(1-1)_작업용'!P52</f>
        <v>0</v>
      </c>
      <c r="Q52" s="84">
        <f>'[1]수량산출(1-1)_작업용'!Q52</f>
        <v>0</v>
      </c>
      <c r="R52" s="84">
        <f>'[1]수량산출(1-1)_작업용'!R52</f>
        <v>0</v>
      </c>
      <c r="S52" s="84">
        <f>'[1]수량산출(1-1)_작업용'!S52</f>
        <v>0</v>
      </c>
      <c r="T52" s="84">
        <f>'[1]수량산출(1-1)_작업용'!T52</f>
        <v>0</v>
      </c>
      <c r="U52" s="84">
        <f>'[1]수량산출(1-1)_작업용'!U52</f>
        <v>0</v>
      </c>
      <c r="V52" s="84">
        <f>'[1]수량산출(1-1)_작업용'!V52</f>
        <v>0</v>
      </c>
      <c r="W52" s="74">
        <f t="shared" si="13"/>
        <v>0</v>
      </c>
      <c r="X52" s="150"/>
      <c r="Z52" s="98"/>
      <c r="AA52" s="97"/>
      <c r="AB52" s="97"/>
      <c r="AC52" s="97"/>
      <c r="AD52" s="97"/>
      <c r="AE52" s="97"/>
      <c r="AF52" s="97"/>
      <c r="AG52" s="97"/>
      <c r="AH52" s="97"/>
      <c r="AI52" s="97"/>
      <c r="AJ52" s="97"/>
      <c r="AK52" s="97"/>
      <c r="AL52" s="97"/>
      <c r="AM52" s="97"/>
      <c r="AN52" s="97"/>
      <c r="AO52" s="97"/>
      <c r="AP52" s="97"/>
      <c r="AQ52" s="97"/>
      <c r="AR52" s="97"/>
      <c r="AS52" s="97"/>
      <c r="AT52" s="97"/>
    </row>
    <row r="53" spans="1:46" ht="15" customHeight="1">
      <c r="A53" s="62" t="str">
        <f>'[1]수량산출(1-1)_작업용'!A53</f>
        <v>지중전선관(ELP)</v>
      </c>
      <c r="B53" s="62" t="str">
        <f>'[1]수량산출(1-1)_작업용'!B53</f>
        <v>ELP 30</v>
      </c>
      <c r="C53" s="84">
        <f>'[1]수량산출(1-1)_작업용'!C53</f>
        <v>0</v>
      </c>
      <c r="D53" s="84">
        <f>'[1]수량산출(1-1)_작업용'!D53</f>
        <v>0</v>
      </c>
      <c r="E53" s="84">
        <f>'[1]수량산출(1-1)_작업용'!E53</f>
        <v>0</v>
      </c>
      <c r="F53" s="84">
        <f>'[1]수량산출(1-1)_작업용'!F53</f>
        <v>0</v>
      </c>
      <c r="G53" s="84">
        <f>'[1]수량산출(1-1)_작업용'!G53</f>
        <v>0</v>
      </c>
      <c r="H53" s="84">
        <f>'[1]수량산출(1-1)_작업용'!H53</f>
        <v>0</v>
      </c>
      <c r="I53" s="84">
        <f>'[1]수량산출(1-1)_작업용'!I53</f>
        <v>0</v>
      </c>
      <c r="J53" s="84">
        <f>'[1]수량산출(1-1)_작업용'!J53</f>
        <v>0</v>
      </c>
      <c r="K53" s="84">
        <f>'[1]수량산출(1-1)_작업용'!K53</f>
        <v>0</v>
      </c>
      <c r="L53" s="84">
        <f>'[1]수량산출(1-1)_작업용'!L53</f>
        <v>0</v>
      </c>
      <c r="M53" s="84">
        <f>'[1]수량산출(1-1)_작업용'!M53</f>
        <v>0</v>
      </c>
      <c r="N53" s="84">
        <f>'[1]수량산출(1-1)_작업용'!N53</f>
        <v>0</v>
      </c>
      <c r="O53" s="84">
        <f>'[1]수량산출(1-1)_작업용'!O53</f>
        <v>0</v>
      </c>
      <c r="P53" s="84">
        <f>'[1]수량산출(1-1)_작업용'!P53</f>
        <v>0</v>
      </c>
      <c r="Q53" s="84">
        <f>'[1]수량산출(1-1)_작업용'!Q53</f>
        <v>0</v>
      </c>
      <c r="R53" s="84">
        <f>'[1]수량산출(1-1)_작업용'!R53</f>
        <v>0</v>
      </c>
      <c r="S53" s="84">
        <f>'[1]수량산출(1-1)_작업용'!S53</f>
        <v>0</v>
      </c>
      <c r="T53" s="84">
        <f>'[1]수량산출(1-1)_작업용'!T53</f>
        <v>0</v>
      </c>
      <c r="U53" s="84">
        <f>'[1]수량산출(1-1)_작업용'!U53</f>
        <v>0</v>
      </c>
      <c r="V53" s="84">
        <f>'[1]수량산출(1-1)_작업용'!V53</f>
        <v>0</v>
      </c>
      <c r="W53" s="74">
        <f t="shared" si="13"/>
        <v>0</v>
      </c>
      <c r="X53" s="150"/>
      <c r="Z53" s="98"/>
      <c r="AA53" s="97"/>
      <c r="AB53" s="97"/>
      <c r="AC53" s="97"/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97"/>
      <c r="AP53" s="97"/>
      <c r="AQ53" s="97"/>
      <c r="AR53" s="97"/>
      <c r="AS53" s="97"/>
      <c r="AT53" s="97"/>
    </row>
    <row r="54" spans="1:46" ht="15" customHeight="1">
      <c r="A54" s="62" t="str">
        <f>'[1]수량산출(1-1)_작업용'!A54</f>
        <v>지중전선관(ELP)</v>
      </c>
      <c r="B54" s="62" t="str">
        <f>'[1]수량산출(1-1)_작업용'!B54</f>
        <v>ELP 50</v>
      </c>
      <c r="C54" s="84">
        <f>'[1]수량산출(1-1)_작업용'!C54</f>
        <v>0</v>
      </c>
      <c r="D54" s="84">
        <f>'[1]수량산출(1-1)_작업용'!D54</f>
        <v>0</v>
      </c>
      <c r="E54" s="84">
        <f>'[1]수량산출(1-1)_작업용'!E54</f>
        <v>0</v>
      </c>
      <c r="F54" s="84">
        <f>'[1]수량산출(1-1)_작업용'!F54</f>
        <v>0</v>
      </c>
      <c r="G54" s="84">
        <f>'[1]수량산출(1-1)_작업용'!G54</f>
        <v>0</v>
      </c>
      <c r="H54" s="84">
        <f>'[1]수량산출(1-1)_작업용'!H54</f>
        <v>0</v>
      </c>
      <c r="I54" s="84">
        <f>'[1]수량산출(1-1)_작업용'!I54</f>
        <v>0</v>
      </c>
      <c r="J54" s="84">
        <f>'[1]수량산출(1-1)_작업용'!J54</f>
        <v>0</v>
      </c>
      <c r="K54" s="84">
        <f>'[1]수량산출(1-1)_작업용'!K54</f>
        <v>0</v>
      </c>
      <c r="L54" s="84">
        <f>'[1]수량산출(1-1)_작업용'!L54</f>
        <v>0</v>
      </c>
      <c r="M54" s="84">
        <f>'[1]수량산출(1-1)_작업용'!M54</f>
        <v>0</v>
      </c>
      <c r="N54" s="84">
        <f>'[1]수량산출(1-1)_작업용'!N54</f>
        <v>0</v>
      </c>
      <c r="O54" s="84">
        <f>'[1]수량산출(1-1)_작업용'!O54</f>
        <v>0</v>
      </c>
      <c r="P54" s="84">
        <f>'[1]수량산출(1-1)_작업용'!P54</f>
        <v>0</v>
      </c>
      <c r="Q54" s="84">
        <f>'[1]수량산출(1-1)_작업용'!Q54</f>
        <v>0</v>
      </c>
      <c r="R54" s="84">
        <f>'[1]수량산출(1-1)_작업용'!R54</f>
        <v>0</v>
      </c>
      <c r="S54" s="84">
        <f>'[1]수량산출(1-1)_작업용'!S54</f>
        <v>0</v>
      </c>
      <c r="T54" s="84">
        <f>'[1]수량산출(1-1)_작업용'!T54</f>
        <v>0</v>
      </c>
      <c r="U54" s="84">
        <f>'[1]수량산출(1-1)_작업용'!U54</f>
        <v>0</v>
      </c>
      <c r="V54" s="84">
        <f>'[1]수량산출(1-1)_작업용'!V54</f>
        <v>0</v>
      </c>
      <c r="W54" s="74">
        <f t="shared" si="13"/>
        <v>0</v>
      </c>
      <c r="X54" s="150"/>
      <c r="Z54" s="98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</row>
    <row r="55" spans="1:46" s="99" customFormat="1" ht="15" customHeight="1">
      <c r="A55" s="62" t="str">
        <f>'[1]수량산출(1-1)_작업용'!A55</f>
        <v>전선</v>
      </c>
      <c r="B55" s="62" t="str">
        <f>'[1]수량산출(1-1)_작업용'!B55</f>
        <v>HFIX 2.5sq</v>
      </c>
      <c r="C55" s="84">
        <f>'[1]수량산출(1-1)_작업용'!C55</f>
        <v>0</v>
      </c>
      <c r="D55" s="84">
        <f>'[1]수량산출(1-1)_작업용'!D55</f>
        <v>0</v>
      </c>
      <c r="E55" s="84">
        <f>'[1]수량산출(1-1)_작업용'!E55</f>
        <v>0</v>
      </c>
      <c r="F55" s="84">
        <f>'[1]수량산출(1-1)_작업용'!F55</f>
        <v>0</v>
      </c>
      <c r="G55" s="84">
        <f>'[1]수량산출(1-1)_작업용'!G55</f>
        <v>0</v>
      </c>
      <c r="H55" s="84">
        <f>'[1]수량산출(1-1)_작업용'!H55</f>
        <v>0</v>
      </c>
      <c r="I55" s="84">
        <f>'[1]수량산출(1-1)_작업용'!I55</f>
        <v>0</v>
      </c>
      <c r="J55" s="84">
        <f>'[1]수량산출(1-1)_작업용'!J55</f>
        <v>0</v>
      </c>
      <c r="K55" s="84">
        <f>'[1]수량산출(1-1)_작업용'!K55</f>
        <v>0</v>
      </c>
      <c r="L55" s="84">
        <f>'[1]수량산출(1-1)_작업용'!L55</f>
        <v>0</v>
      </c>
      <c r="M55" s="84">
        <f>'[1]수량산출(1-1)_작업용'!M55</f>
        <v>0</v>
      </c>
      <c r="N55" s="84">
        <f>'[1]수량산출(1-1)_작업용'!N55</f>
        <v>0</v>
      </c>
      <c r="O55" s="84">
        <f>'[1]수량산출(1-1)_작업용'!O55</f>
        <v>0</v>
      </c>
      <c r="P55" s="84">
        <f>'[1]수량산출(1-1)_작업용'!P55</f>
        <v>0</v>
      </c>
      <c r="Q55" s="84">
        <f>'[1]수량산출(1-1)_작업용'!Q55</f>
        <v>0</v>
      </c>
      <c r="R55" s="84">
        <f>'[1]수량산출(1-1)_작업용'!R55</f>
        <v>0</v>
      </c>
      <c r="S55" s="84">
        <f>'[1]수량산출(1-1)_작업용'!S55</f>
        <v>0</v>
      </c>
      <c r="T55" s="84">
        <f>'[1]수량산출(1-1)_작업용'!T55</f>
        <v>0</v>
      </c>
      <c r="U55" s="84">
        <f>'[1]수량산출(1-1)_작업용'!U55</f>
        <v>0</v>
      </c>
      <c r="V55" s="84">
        <f>'[1]수량산출(1-1)_작업용'!V55</f>
        <v>0</v>
      </c>
      <c r="W55" s="74">
        <f t="shared" si="13"/>
        <v>0</v>
      </c>
      <c r="X55" s="150"/>
      <c r="Z55" s="100"/>
      <c r="AA55" s="101">
        <f t="shared" ref="AA55:AT55" si="16">((SUM(C48:C51)-1)*15)</f>
        <v>45</v>
      </c>
      <c r="AB55" s="101">
        <f t="shared" si="16"/>
        <v>-15</v>
      </c>
      <c r="AC55" s="101">
        <f t="shared" si="16"/>
        <v>45</v>
      </c>
      <c r="AD55" s="101">
        <f t="shared" si="16"/>
        <v>-15</v>
      </c>
      <c r="AE55" s="101">
        <f t="shared" si="16"/>
        <v>-15</v>
      </c>
      <c r="AF55" s="101">
        <f t="shared" si="16"/>
        <v>-15</v>
      </c>
      <c r="AG55" s="101">
        <f t="shared" si="16"/>
        <v>-15</v>
      </c>
      <c r="AH55" s="101">
        <f t="shared" si="16"/>
        <v>-15</v>
      </c>
      <c r="AI55" s="101">
        <f t="shared" si="16"/>
        <v>-15</v>
      </c>
      <c r="AJ55" s="101">
        <f t="shared" si="16"/>
        <v>-15</v>
      </c>
      <c r="AK55" s="101">
        <f t="shared" si="16"/>
        <v>-15</v>
      </c>
      <c r="AL55" s="101">
        <f t="shared" si="16"/>
        <v>-15</v>
      </c>
      <c r="AM55" s="101">
        <f t="shared" si="16"/>
        <v>-15</v>
      </c>
      <c r="AN55" s="101">
        <f t="shared" si="16"/>
        <v>-15</v>
      </c>
      <c r="AO55" s="101">
        <f t="shared" si="16"/>
        <v>-15</v>
      </c>
      <c r="AP55" s="101">
        <f t="shared" si="16"/>
        <v>-15</v>
      </c>
      <c r="AQ55" s="101">
        <f t="shared" si="16"/>
        <v>-15</v>
      </c>
      <c r="AR55" s="101">
        <f t="shared" si="16"/>
        <v>-15</v>
      </c>
      <c r="AS55" s="101">
        <f t="shared" si="16"/>
        <v>-15</v>
      </c>
      <c r="AT55" s="101">
        <f t="shared" si="16"/>
        <v>-15</v>
      </c>
    </row>
    <row r="56" spans="1:46" s="99" customFormat="1" ht="15" customHeight="1">
      <c r="A56" s="62" t="str">
        <f>'[1]수량산출(1-1)_작업용'!A56</f>
        <v>케이블</v>
      </c>
      <c r="B56" s="62" t="str">
        <f>'[1]수량산출(1-1)_작업용'!B56</f>
        <v>TJV 1.0 x 2C</v>
      </c>
      <c r="C56" s="84">
        <f>'[1]수량산출(1-1)_작업용'!C56</f>
        <v>0</v>
      </c>
      <c r="D56" s="84">
        <f>'[1]수량산출(1-1)_작업용'!D56</f>
        <v>0</v>
      </c>
      <c r="E56" s="84">
        <f>'[1]수량산출(1-1)_작업용'!E56</f>
        <v>0</v>
      </c>
      <c r="F56" s="84">
        <f>'[1]수량산출(1-1)_작업용'!F56</f>
        <v>0</v>
      </c>
      <c r="G56" s="84">
        <f>'[1]수량산출(1-1)_작업용'!G56</f>
        <v>0</v>
      </c>
      <c r="H56" s="84">
        <f>'[1]수량산출(1-1)_작업용'!H56</f>
        <v>0</v>
      </c>
      <c r="I56" s="84">
        <f>'[1]수량산출(1-1)_작업용'!I56</f>
        <v>0</v>
      </c>
      <c r="J56" s="84">
        <f>'[1]수량산출(1-1)_작업용'!J56</f>
        <v>0</v>
      </c>
      <c r="K56" s="84">
        <f>'[1]수량산출(1-1)_작업용'!K56</f>
        <v>0</v>
      </c>
      <c r="L56" s="84">
        <f>'[1]수량산출(1-1)_작업용'!L56</f>
        <v>0</v>
      </c>
      <c r="M56" s="84">
        <f>'[1]수량산출(1-1)_작업용'!M56</f>
        <v>0</v>
      </c>
      <c r="N56" s="84">
        <f>'[1]수량산출(1-1)_작업용'!N56</f>
        <v>0</v>
      </c>
      <c r="O56" s="84">
        <f>'[1]수량산출(1-1)_작업용'!O56</f>
        <v>0</v>
      </c>
      <c r="P56" s="84">
        <f>'[1]수량산출(1-1)_작업용'!P56</f>
        <v>0</v>
      </c>
      <c r="Q56" s="84">
        <f>'[1]수량산출(1-1)_작업용'!Q56</f>
        <v>0</v>
      </c>
      <c r="R56" s="84">
        <f>'[1]수량산출(1-1)_작업용'!R56</f>
        <v>0</v>
      </c>
      <c r="S56" s="84">
        <f>'[1]수량산출(1-1)_작업용'!S56</f>
        <v>0</v>
      </c>
      <c r="T56" s="84">
        <f>'[1]수량산출(1-1)_작업용'!T56</f>
        <v>0</v>
      </c>
      <c r="U56" s="84">
        <f>'[1]수량산출(1-1)_작업용'!U56</f>
        <v>0</v>
      </c>
      <c r="V56" s="84">
        <f>'[1]수량산출(1-1)_작업용'!V56</f>
        <v>0</v>
      </c>
      <c r="W56" s="74">
        <f t="shared" si="13"/>
        <v>0</v>
      </c>
      <c r="X56" s="150"/>
      <c r="Z56" s="100" t="s">
        <v>198</v>
      </c>
      <c r="AA56" s="102">
        <f t="shared" ref="AA56:AT56" si="17">SUM(AA48:AA55)</f>
        <v>127</v>
      </c>
      <c r="AB56" s="102">
        <f t="shared" si="17"/>
        <v>-15</v>
      </c>
      <c r="AC56" s="102">
        <f t="shared" si="17"/>
        <v>127</v>
      </c>
      <c r="AD56" s="102">
        <f t="shared" si="17"/>
        <v>-15</v>
      </c>
      <c r="AE56" s="102">
        <f t="shared" si="17"/>
        <v>-15</v>
      </c>
      <c r="AF56" s="102">
        <f t="shared" si="17"/>
        <v>-15</v>
      </c>
      <c r="AG56" s="102">
        <f t="shared" si="17"/>
        <v>-15</v>
      </c>
      <c r="AH56" s="102">
        <f t="shared" si="17"/>
        <v>-15</v>
      </c>
      <c r="AI56" s="102">
        <f t="shared" si="17"/>
        <v>-15</v>
      </c>
      <c r="AJ56" s="102">
        <f t="shared" si="17"/>
        <v>-15</v>
      </c>
      <c r="AK56" s="102">
        <f t="shared" si="17"/>
        <v>-15</v>
      </c>
      <c r="AL56" s="102">
        <f t="shared" si="17"/>
        <v>-15</v>
      </c>
      <c r="AM56" s="102">
        <f t="shared" si="17"/>
        <v>-15</v>
      </c>
      <c r="AN56" s="102">
        <f t="shared" si="17"/>
        <v>-15</v>
      </c>
      <c r="AO56" s="102">
        <f t="shared" si="17"/>
        <v>-15</v>
      </c>
      <c r="AP56" s="102">
        <f t="shared" si="17"/>
        <v>-15</v>
      </c>
      <c r="AQ56" s="102">
        <f t="shared" si="17"/>
        <v>-15</v>
      </c>
      <c r="AR56" s="102">
        <f t="shared" si="17"/>
        <v>-15</v>
      </c>
      <c r="AS56" s="102">
        <f t="shared" si="17"/>
        <v>-15</v>
      </c>
      <c r="AT56" s="102">
        <f t="shared" si="17"/>
        <v>-15</v>
      </c>
    </row>
    <row r="57" spans="1:46" s="99" customFormat="1" ht="15" customHeight="1">
      <c r="A57" s="62" t="str">
        <f>'[1]수량산출(1-1)_작업용'!A57</f>
        <v>케이블</v>
      </c>
      <c r="B57" s="62" t="str">
        <f>'[1]수량산출(1-1)_작업용'!B57</f>
        <v>TJV 1.0 x 3C</v>
      </c>
      <c r="C57" s="84">
        <f>'[1]수량산출(1-1)_작업용'!C57</f>
        <v>0</v>
      </c>
      <c r="D57" s="84">
        <f>'[1]수량산출(1-1)_작업용'!D57</f>
        <v>0</v>
      </c>
      <c r="E57" s="84">
        <f>'[1]수량산출(1-1)_작업용'!E57</f>
        <v>0</v>
      </c>
      <c r="F57" s="84">
        <f>'[1]수량산출(1-1)_작업용'!F57</f>
        <v>0</v>
      </c>
      <c r="G57" s="84">
        <f>'[1]수량산출(1-1)_작업용'!G57</f>
        <v>0</v>
      </c>
      <c r="H57" s="84">
        <f>'[1]수량산출(1-1)_작업용'!H57</f>
        <v>0</v>
      </c>
      <c r="I57" s="84">
        <f>'[1]수량산출(1-1)_작업용'!I57</f>
        <v>0</v>
      </c>
      <c r="J57" s="84">
        <f>'[1]수량산출(1-1)_작업용'!J57</f>
        <v>0</v>
      </c>
      <c r="K57" s="84">
        <f>'[1]수량산출(1-1)_작업용'!K57</f>
        <v>0</v>
      </c>
      <c r="L57" s="84">
        <f>'[1]수량산출(1-1)_작업용'!L57</f>
        <v>0</v>
      </c>
      <c r="M57" s="84">
        <f>'[1]수량산출(1-1)_작업용'!M57</f>
        <v>0</v>
      </c>
      <c r="N57" s="84">
        <f>'[1]수량산출(1-1)_작업용'!N57</f>
        <v>0</v>
      </c>
      <c r="O57" s="84">
        <f>'[1]수량산출(1-1)_작업용'!O57</f>
        <v>0</v>
      </c>
      <c r="P57" s="84">
        <f>'[1]수량산출(1-1)_작업용'!P57</f>
        <v>0</v>
      </c>
      <c r="Q57" s="84">
        <f>'[1]수량산출(1-1)_작업용'!Q57</f>
        <v>0</v>
      </c>
      <c r="R57" s="84">
        <f>'[1]수량산출(1-1)_작업용'!R57</f>
        <v>0</v>
      </c>
      <c r="S57" s="84">
        <f>'[1]수량산출(1-1)_작업용'!S57</f>
        <v>0</v>
      </c>
      <c r="T57" s="84">
        <f>'[1]수량산출(1-1)_작업용'!T57</f>
        <v>0</v>
      </c>
      <c r="U57" s="84">
        <f>'[1]수량산출(1-1)_작업용'!U57</f>
        <v>0</v>
      </c>
      <c r="V57" s="84">
        <f>'[1]수량산출(1-1)_작업용'!V57</f>
        <v>0</v>
      </c>
      <c r="W57" s="74">
        <f t="shared" si="13"/>
        <v>0</v>
      </c>
      <c r="X57" s="150"/>
      <c r="AA57" s="103"/>
      <c r="AB57" s="103"/>
      <c r="AC57" s="103"/>
      <c r="AD57" s="103"/>
      <c r="AE57" s="103"/>
      <c r="AF57" s="103"/>
      <c r="AG57" s="103"/>
      <c r="AH57" s="103"/>
      <c r="AI57" s="103"/>
      <c r="AJ57" s="103"/>
      <c r="AK57" s="103"/>
      <c r="AL57" s="103"/>
      <c r="AM57" s="103"/>
      <c r="AN57" s="103"/>
      <c r="AO57" s="103"/>
      <c r="AP57" s="103"/>
      <c r="AQ57" s="103"/>
      <c r="AR57" s="103"/>
      <c r="AS57" s="103"/>
      <c r="AT57" s="103"/>
    </row>
    <row r="58" spans="1:46" s="99" customFormat="1" ht="15" customHeight="1">
      <c r="A58" s="62" t="str">
        <f>'[1]수량산출(1-1)_작업용'!A58</f>
        <v>케이블</v>
      </c>
      <c r="B58" s="62" t="str">
        <f>'[1]수량산출(1-1)_작업용'!B58</f>
        <v>F-CVVS 1.5 x 2C</v>
      </c>
      <c r="C58" s="84">
        <f>'[1]수량산출(1-1)_작업용'!C58</f>
        <v>1</v>
      </c>
      <c r="D58" s="84">
        <f>'[1]수량산출(1-1)_작업용'!D58</f>
        <v>0</v>
      </c>
      <c r="E58" s="84">
        <f>'[1]수량산출(1-1)_작업용'!E58</f>
        <v>1</v>
      </c>
      <c r="F58" s="84">
        <f>'[1]수량산출(1-1)_작업용'!F58</f>
        <v>0</v>
      </c>
      <c r="G58" s="84">
        <f>'[1]수량산출(1-1)_작업용'!G58</f>
        <v>0</v>
      </c>
      <c r="H58" s="84">
        <f>'[1]수량산출(1-1)_작업용'!H58</f>
        <v>0</v>
      </c>
      <c r="I58" s="84">
        <f>'[1]수량산출(1-1)_작업용'!I58</f>
        <v>0</v>
      </c>
      <c r="J58" s="84">
        <f>'[1]수량산출(1-1)_작업용'!J58</f>
        <v>0</v>
      </c>
      <c r="K58" s="84">
        <f>'[1]수량산출(1-1)_작업용'!K58</f>
        <v>0</v>
      </c>
      <c r="L58" s="84">
        <f>'[1]수량산출(1-1)_작업용'!L58</f>
        <v>0</v>
      </c>
      <c r="M58" s="84">
        <f>'[1]수량산출(1-1)_작업용'!M58</f>
        <v>0</v>
      </c>
      <c r="N58" s="84">
        <f>'[1]수량산출(1-1)_작업용'!N58</f>
        <v>0</v>
      </c>
      <c r="O58" s="84">
        <f>'[1]수량산출(1-1)_작업용'!O58</f>
        <v>0</v>
      </c>
      <c r="P58" s="84">
        <f>'[1]수량산출(1-1)_작업용'!P58</f>
        <v>0</v>
      </c>
      <c r="Q58" s="84">
        <f>'[1]수량산출(1-1)_작업용'!Q58</f>
        <v>0</v>
      </c>
      <c r="R58" s="84">
        <f>'[1]수량산출(1-1)_작업용'!R58</f>
        <v>0</v>
      </c>
      <c r="S58" s="84">
        <f>'[1]수량산출(1-1)_작업용'!S58</f>
        <v>0</v>
      </c>
      <c r="T58" s="84">
        <f>'[1]수량산출(1-1)_작업용'!T58</f>
        <v>0</v>
      </c>
      <c r="U58" s="84">
        <f>'[1]수량산출(1-1)_작업용'!U58</f>
        <v>0</v>
      </c>
      <c r="V58" s="84">
        <f>'[1]수량산출(1-1)_작업용'!V58</f>
        <v>0</v>
      </c>
      <c r="W58" s="74">
        <f t="shared" si="13"/>
        <v>44</v>
      </c>
      <c r="X58" s="150"/>
      <c r="AA58" s="103"/>
      <c r="AB58" s="103"/>
      <c r="AC58" s="103"/>
      <c r="AD58" s="103"/>
      <c r="AE58" s="103"/>
      <c r="AF58" s="103"/>
      <c r="AG58" s="103"/>
      <c r="AH58" s="103"/>
      <c r="AI58" s="103"/>
      <c r="AJ58" s="103"/>
      <c r="AK58" s="103"/>
      <c r="AL58" s="103"/>
      <c r="AM58" s="103"/>
      <c r="AN58" s="103"/>
      <c r="AO58" s="103"/>
      <c r="AP58" s="103"/>
      <c r="AQ58" s="103"/>
      <c r="AR58" s="103"/>
      <c r="AS58" s="103"/>
      <c r="AT58" s="103"/>
    </row>
    <row r="59" spans="1:46" s="99" customFormat="1" ht="15" customHeight="1">
      <c r="A59" s="62" t="str">
        <f>'[1]수량산출(1-1)_작업용'!A59</f>
        <v>케이블</v>
      </c>
      <c r="B59" s="62" t="str">
        <f>'[1]수량산출(1-1)_작업용'!B59</f>
        <v>F-CVVS 1.5 x 3C</v>
      </c>
      <c r="C59" s="84">
        <f>'[1]수량산출(1-1)_작업용'!C59</f>
        <v>0</v>
      </c>
      <c r="D59" s="84">
        <f>'[1]수량산출(1-1)_작업용'!D59</f>
        <v>0</v>
      </c>
      <c r="E59" s="84">
        <f>'[1]수량산출(1-1)_작업용'!E59</f>
        <v>0</v>
      </c>
      <c r="F59" s="84">
        <f>'[1]수량산출(1-1)_작업용'!F59</f>
        <v>0</v>
      </c>
      <c r="G59" s="84">
        <f>'[1]수량산출(1-1)_작업용'!G59</f>
        <v>0</v>
      </c>
      <c r="H59" s="84">
        <f>'[1]수량산출(1-1)_작업용'!H59</f>
        <v>0</v>
      </c>
      <c r="I59" s="84">
        <f>'[1]수량산출(1-1)_작업용'!I59</f>
        <v>0</v>
      </c>
      <c r="J59" s="84">
        <f>'[1]수량산출(1-1)_작업용'!J59</f>
        <v>0</v>
      </c>
      <c r="K59" s="84">
        <f>'[1]수량산출(1-1)_작업용'!K59</f>
        <v>0</v>
      </c>
      <c r="L59" s="84">
        <f>'[1]수량산출(1-1)_작업용'!L59</f>
        <v>0</v>
      </c>
      <c r="M59" s="84">
        <f>'[1]수량산출(1-1)_작업용'!M59</f>
        <v>0</v>
      </c>
      <c r="N59" s="84">
        <f>'[1]수량산출(1-1)_작업용'!N59</f>
        <v>0</v>
      </c>
      <c r="O59" s="84">
        <f>'[1]수량산출(1-1)_작업용'!O59</f>
        <v>0</v>
      </c>
      <c r="P59" s="84">
        <f>'[1]수량산출(1-1)_작업용'!P59</f>
        <v>0</v>
      </c>
      <c r="Q59" s="84">
        <f>'[1]수량산출(1-1)_작업용'!Q59</f>
        <v>0</v>
      </c>
      <c r="R59" s="84">
        <f>'[1]수량산출(1-1)_작업용'!R59</f>
        <v>0</v>
      </c>
      <c r="S59" s="84">
        <f>'[1]수량산출(1-1)_작업용'!S59</f>
        <v>0</v>
      </c>
      <c r="T59" s="84">
        <f>'[1]수량산출(1-1)_작업용'!T59</f>
        <v>0</v>
      </c>
      <c r="U59" s="84">
        <f>'[1]수량산출(1-1)_작업용'!U59</f>
        <v>0</v>
      </c>
      <c r="V59" s="84">
        <f>'[1]수량산출(1-1)_작업용'!V59</f>
        <v>0</v>
      </c>
      <c r="W59" s="74">
        <f t="shared" si="13"/>
        <v>0</v>
      </c>
      <c r="X59" s="150"/>
      <c r="AA59" s="103"/>
      <c r="AB59" s="103"/>
      <c r="AC59" s="103"/>
      <c r="AD59" s="103"/>
      <c r="AE59" s="103"/>
      <c r="AF59" s="103"/>
      <c r="AG59" s="103"/>
      <c r="AH59" s="103"/>
      <c r="AI59" s="103"/>
      <c r="AJ59" s="103"/>
      <c r="AK59" s="103"/>
      <c r="AL59" s="103"/>
      <c r="AM59" s="103"/>
      <c r="AN59" s="103"/>
      <c r="AO59" s="103"/>
      <c r="AP59" s="103"/>
      <c r="AQ59" s="103"/>
      <c r="AR59" s="103"/>
      <c r="AS59" s="103"/>
      <c r="AT59" s="103"/>
    </row>
    <row r="60" spans="1:46" s="99" customFormat="1" ht="15" customHeight="1">
      <c r="A60" s="62" t="str">
        <f>'[1]수량산출(1-1)_작업용'!A60</f>
        <v>케이블</v>
      </c>
      <c r="B60" s="62" t="str">
        <f>'[1]수량산출(1-1)_작업용'!B60</f>
        <v>UTP Cat.5E 4P</v>
      </c>
      <c r="C60" s="84">
        <f>'[1]수량산출(1-1)_작업용'!C60</f>
        <v>1</v>
      </c>
      <c r="D60" s="84">
        <f>'[1]수량산출(1-1)_작업용'!D60</f>
        <v>0</v>
      </c>
      <c r="E60" s="84">
        <f>'[1]수량산출(1-1)_작업용'!E60</f>
        <v>1</v>
      </c>
      <c r="F60" s="84">
        <f>'[1]수량산출(1-1)_작업용'!F60</f>
        <v>0</v>
      </c>
      <c r="G60" s="84">
        <f>'[1]수량산출(1-1)_작업용'!G60</f>
        <v>0</v>
      </c>
      <c r="H60" s="84">
        <f>'[1]수량산출(1-1)_작업용'!H60</f>
        <v>0</v>
      </c>
      <c r="I60" s="84">
        <f>'[1]수량산출(1-1)_작업용'!I60</f>
        <v>0</v>
      </c>
      <c r="J60" s="84">
        <f>'[1]수량산출(1-1)_작업용'!J60</f>
        <v>0</v>
      </c>
      <c r="K60" s="84">
        <f>'[1]수량산출(1-1)_작업용'!K60</f>
        <v>0</v>
      </c>
      <c r="L60" s="84">
        <f>'[1]수량산출(1-1)_작업용'!L60</f>
        <v>0</v>
      </c>
      <c r="M60" s="84">
        <f>'[1]수량산출(1-1)_작업용'!M60</f>
        <v>0</v>
      </c>
      <c r="N60" s="84">
        <f>'[1]수량산출(1-1)_작업용'!N60</f>
        <v>0</v>
      </c>
      <c r="O60" s="84">
        <f>'[1]수량산출(1-1)_작업용'!O60</f>
        <v>0</v>
      </c>
      <c r="P60" s="84">
        <f>'[1]수량산출(1-1)_작업용'!P60</f>
        <v>0</v>
      </c>
      <c r="Q60" s="84">
        <f>'[1]수량산출(1-1)_작업용'!Q60</f>
        <v>0</v>
      </c>
      <c r="R60" s="84">
        <f>'[1]수량산출(1-1)_작업용'!R60</f>
        <v>0</v>
      </c>
      <c r="S60" s="84">
        <f>'[1]수량산출(1-1)_작업용'!S60</f>
        <v>0</v>
      </c>
      <c r="T60" s="84">
        <f>'[1]수량산출(1-1)_작업용'!T60</f>
        <v>0</v>
      </c>
      <c r="U60" s="84">
        <f>'[1]수량산출(1-1)_작업용'!U60</f>
        <v>0</v>
      </c>
      <c r="V60" s="84">
        <f>'[1]수량산출(1-1)_작업용'!V60</f>
        <v>0</v>
      </c>
      <c r="W60" s="74">
        <f t="shared" si="13"/>
        <v>44</v>
      </c>
      <c r="X60" s="150"/>
    </row>
    <row r="61" spans="1:46" s="99" customFormat="1" ht="15" customHeight="1">
      <c r="A61" s="62" t="str">
        <f>'[1]수량산출(1-1)_작업용'!A61</f>
        <v>케이블</v>
      </c>
      <c r="B61" s="62" t="str">
        <f>'[1]수량산출(1-1)_작업용'!B61</f>
        <v>AWG24 x 2P</v>
      </c>
      <c r="C61" s="84">
        <f>'[1]수량산출(1-1)_작업용'!C61</f>
        <v>1</v>
      </c>
      <c r="D61" s="84">
        <f>'[1]수량산출(1-1)_작업용'!D61</f>
        <v>0</v>
      </c>
      <c r="E61" s="84">
        <f>'[1]수량산출(1-1)_작업용'!E61</f>
        <v>1</v>
      </c>
      <c r="F61" s="84">
        <f>'[1]수량산출(1-1)_작업용'!F61</f>
        <v>0</v>
      </c>
      <c r="G61" s="84">
        <f>'[1]수량산출(1-1)_작업용'!G61</f>
        <v>0</v>
      </c>
      <c r="H61" s="84">
        <f>'[1]수량산출(1-1)_작업용'!H61</f>
        <v>0</v>
      </c>
      <c r="I61" s="84">
        <f>'[1]수량산출(1-1)_작업용'!I61</f>
        <v>0</v>
      </c>
      <c r="J61" s="84">
        <f>'[1]수량산출(1-1)_작업용'!J61</f>
        <v>0</v>
      </c>
      <c r="K61" s="84">
        <f>'[1]수량산출(1-1)_작업용'!K61</f>
        <v>0</v>
      </c>
      <c r="L61" s="84">
        <f>'[1]수량산출(1-1)_작업용'!L61</f>
        <v>0</v>
      </c>
      <c r="M61" s="84">
        <f>'[1]수량산출(1-1)_작업용'!M61</f>
        <v>0</v>
      </c>
      <c r="N61" s="84">
        <f>'[1]수량산출(1-1)_작업용'!N61</f>
        <v>0</v>
      </c>
      <c r="O61" s="84">
        <f>'[1]수량산출(1-1)_작업용'!O61</f>
        <v>0</v>
      </c>
      <c r="P61" s="84">
        <f>'[1]수량산출(1-1)_작업용'!P61</f>
        <v>0</v>
      </c>
      <c r="Q61" s="84">
        <f>'[1]수량산출(1-1)_작업용'!Q61</f>
        <v>0</v>
      </c>
      <c r="R61" s="84">
        <f>'[1]수량산출(1-1)_작업용'!R61</f>
        <v>0</v>
      </c>
      <c r="S61" s="84">
        <f>'[1]수량산출(1-1)_작업용'!S61</f>
        <v>0</v>
      </c>
      <c r="T61" s="84">
        <f>'[1]수량산출(1-1)_작업용'!T61</f>
        <v>0</v>
      </c>
      <c r="U61" s="84">
        <f>'[1]수량산출(1-1)_작업용'!U61</f>
        <v>0</v>
      </c>
      <c r="V61" s="84">
        <f>'[1]수량산출(1-1)_작업용'!V61</f>
        <v>0</v>
      </c>
      <c r="W61" s="74">
        <f t="shared" si="13"/>
        <v>44</v>
      </c>
      <c r="X61" s="150"/>
    </row>
    <row r="62" spans="1:46" s="99" customFormat="1" ht="15" customHeight="1">
      <c r="A62" s="62" t="str">
        <f>'[1]수량산출(1-1)_작업용'!A62</f>
        <v>케이블</v>
      </c>
      <c r="B62" s="62" t="str">
        <f>'[1]수량산출(1-1)_작업용'!B62</f>
        <v>MVVS 0.9 x 2C</v>
      </c>
      <c r="C62" s="84">
        <f>'[1]수량산출(1-1)_작업용'!C62</f>
        <v>0</v>
      </c>
      <c r="D62" s="84">
        <f>'[1]수량산출(1-1)_작업용'!D62</f>
        <v>0</v>
      </c>
      <c r="E62" s="84">
        <f>'[1]수량산출(1-1)_작업용'!E62</f>
        <v>0</v>
      </c>
      <c r="F62" s="84">
        <f>'[1]수량산출(1-1)_작업용'!F62</f>
        <v>0</v>
      </c>
      <c r="G62" s="84">
        <f>'[1]수량산출(1-1)_작업용'!G62</f>
        <v>0</v>
      </c>
      <c r="H62" s="84">
        <f>'[1]수량산출(1-1)_작업용'!H62</f>
        <v>0</v>
      </c>
      <c r="I62" s="84">
        <f>'[1]수량산출(1-1)_작업용'!I62</f>
        <v>0</v>
      </c>
      <c r="J62" s="84">
        <f>'[1]수량산출(1-1)_작업용'!J62</f>
        <v>0</v>
      </c>
      <c r="K62" s="84">
        <f>'[1]수량산출(1-1)_작업용'!K62</f>
        <v>0</v>
      </c>
      <c r="L62" s="84">
        <f>'[1]수량산출(1-1)_작업용'!L62</f>
        <v>0</v>
      </c>
      <c r="M62" s="84">
        <f>'[1]수량산출(1-1)_작업용'!M62</f>
        <v>0</v>
      </c>
      <c r="N62" s="84">
        <f>'[1]수량산출(1-1)_작업용'!N62</f>
        <v>0</v>
      </c>
      <c r="O62" s="84">
        <f>'[1]수량산출(1-1)_작업용'!O62</f>
        <v>0</v>
      </c>
      <c r="P62" s="84">
        <f>'[1]수량산출(1-1)_작업용'!P62</f>
        <v>0</v>
      </c>
      <c r="Q62" s="84">
        <f>'[1]수량산출(1-1)_작업용'!Q62</f>
        <v>0</v>
      </c>
      <c r="R62" s="84">
        <f>'[1]수량산출(1-1)_작업용'!R62</f>
        <v>0</v>
      </c>
      <c r="S62" s="84">
        <f>'[1]수량산출(1-1)_작업용'!S62</f>
        <v>0</v>
      </c>
      <c r="T62" s="84">
        <f>'[1]수량산출(1-1)_작업용'!T62</f>
        <v>0</v>
      </c>
      <c r="U62" s="84">
        <f>'[1]수량산출(1-1)_작업용'!U62</f>
        <v>0</v>
      </c>
      <c r="V62" s="84">
        <f>'[1]수량산출(1-1)_작업용'!V62</f>
        <v>0</v>
      </c>
      <c r="W62" s="74">
        <f t="shared" si="13"/>
        <v>0</v>
      </c>
      <c r="X62" s="150"/>
    </row>
    <row r="63" spans="1:46" s="99" customFormat="1" ht="15" customHeight="1">
      <c r="A63" s="62" t="str">
        <f>'[1]수량산출(1-1)_작업용'!A63</f>
        <v>케이블</v>
      </c>
      <c r="B63" s="62" t="str">
        <f>'[1]수량산출(1-1)_작업용'!B63</f>
        <v>F-CV 4.0 x 3C</v>
      </c>
      <c r="C63" s="84">
        <f>'[1]수량산출(1-1)_작업용'!C63</f>
        <v>1</v>
      </c>
      <c r="D63" s="84">
        <f>'[1]수량산출(1-1)_작업용'!D63</f>
        <v>0</v>
      </c>
      <c r="E63" s="84">
        <f>'[1]수량산출(1-1)_작업용'!E63</f>
        <v>1</v>
      </c>
      <c r="F63" s="84">
        <f>'[1]수량산출(1-1)_작업용'!F63</f>
        <v>0</v>
      </c>
      <c r="G63" s="84">
        <f>'[1]수량산출(1-1)_작업용'!G63</f>
        <v>0</v>
      </c>
      <c r="H63" s="84">
        <f>'[1]수량산출(1-1)_작업용'!H63</f>
        <v>0</v>
      </c>
      <c r="I63" s="84">
        <f>'[1]수량산출(1-1)_작업용'!I63</f>
        <v>0</v>
      </c>
      <c r="J63" s="84">
        <f>'[1]수량산출(1-1)_작업용'!J63</f>
        <v>0</v>
      </c>
      <c r="K63" s="84">
        <f>'[1]수량산출(1-1)_작업용'!K63</f>
        <v>0</v>
      </c>
      <c r="L63" s="84">
        <f>'[1]수량산출(1-1)_작업용'!L63</f>
        <v>0</v>
      </c>
      <c r="M63" s="84">
        <f>'[1]수량산출(1-1)_작업용'!M63</f>
        <v>0</v>
      </c>
      <c r="N63" s="84">
        <f>'[1]수량산출(1-1)_작업용'!N63</f>
        <v>0</v>
      </c>
      <c r="O63" s="84">
        <f>'[1]수량산출(1-1)_작업용'!O63</f>
        <v>0</v>
      </c>
      <c r="P63" s="84">
        <f>'[1]수량산출(1-1)_작업용'!P63</f>
        <v>0</v>
      </c>
      <c r="Q63" s="84">
        <f>'[1]수량산출(1-1)_작업용'!Q63</f>
        <v>0</v>
      </c>
      <c r="R63" s="84">
        <f>'[1]수량산출(1-1)_작업용'!R63</f>
        <v>0</v>
      </c>
      <c r="S63" s="84">
        <f>'[1]수량산출(1-1)_작업용'!S63</f>
        <v>0</v>
      </c>
      <c r="T63" s="84">
        <f>'[1]수량산출(1-1)_작업용'!T63</f>
        <v>0</v>
      </c>
      <c r="U63" s="84">
        <f>'[1]수량산출(1-1)_작업용'!U63</f>
        <v>0</v>
      </c>
      <c r="V63" s="84">
        <f>'[1]수량산출(1-1)_작업용'!V63</f>
        <v>0</v>
      </c>
      <c r="W63" s="74">
        <f t="shared" si="13"/>
        <v>44</v>
      </c>
      <c r="X63" s="150"/>
    </row>
    <row r="64" spans="1:46" s="99" customFormat="1" ht="15" customHeight="1">
      <c r="A64" s="62" t="str">
        <f>'[1]수량산출(1-1)_작업용'!A64</f>
        <v>케이블</v>
      </c>
      <c r="B64" s="62" t="str">
        <f>'[1]수량산출(1-1)_작업용'!B64</f>
        <v>F-CV 6.0 x 3C</v>
      </c>
      <c r="C64" s="84">
        <f>'[1]수량산출(1-1)_작업용'!C64</f>
        <v>0</v>
      </c>
      <c r="D64" s="84">
        <f>'[1]수량산출(1-1)_작업용'!D64</f>
        <v>0</v>
      </c>
      <c r="E64" s="84">
        <f>'[1]수량산출(1-1)_작업용'!E64</f>
        <v>0</v>
      </c>
      <c r="F64" s="84">
        <f>'[1]수량산출(1-1)_작업용'!F64</f>
        <v>0</v>
      </c>
      <c r="G64" s="84">
        <f>'[1]수량산출(1-1)_작업용'!G64</f>
        <v>0</v>
      </c>
      <c r="H64" s="84">
        <f>'[1]수량산출(1-1)_작업용'!H64</f>
        <v>0</v>
      </c>
      <c r="I64" s="84">
        <f>'[1]수량산출(1-1)_작업용'!I64</f>
        <v>0</v>
      </c>
      <c r="J64" s="84">
        <f>'[1]수량산출(1-1)_작업용'!J64</f>
        <v>0</v>
      </c>
      <c r="K64" s="84">
        <f>'[1]수량산출(1-1)_작업용'!K64</f>
        <v>0</v>
      </c>
      <c r="L64" s="84">
        <f>'[1]수량산출(1-1)_작업용'!L64</f>
        <v>0</v>
      </c>
      <c r="M64" s="84">
        <f>'[1]수량산출(1-1)_작업용'!M64</f>
        <v>0</v>
      </c>
      <c r="N64" s="84">
        <f>'[1]수량산출(1-1)_작업용'!N64</f>
        <v>0</v>
      </c>
      <c r="O64" s="84">
        <f>'[1]수량산출(1-1)_작업용'!O64</f>
        <v>0</v>
      </c>
      <c r="P64" s="84">
        <f>'[1]수량산출(1-1)_작업용'!P64</f>
        <v>0</v>
      </c>
      <c r="Q64" s="84">
        <f>'[1]수량산출(1-1)_작업용'!Q64</f>
        <v>0</v>
      </c>
      <c r="R64" s="84">
        <f>'[1]수량산출(1-1)_작업용'!R64</f>
        <v>0</v>
      </c>
      <c r="S64" s="84">
        <f>'[1]수량산출(1-1)_작업용'!S64</f>
        <v>0</v>
      </c>
      <c r="T64" s="84">
        <f>'[1]수량산출(1-1)_작업용'!T64</f>
        <v>0</v>
      </c>
      <c r="U64" s="84">
        <f>'[1]수량산출(1-1)_작업용'!U64</f>
        <v>0</v>
      </c>
      <c r="V64" s="84">
        <f>'[1]수량산출(1-1)_작업용'!V64</f>
        <v>0</v>
      </c>
      <c r="W64" s="74">
        <f t="shared" si="13"/>
        <v>0</v>
      </c>
      <c r="X64" s="150"/>
    </row>
    <row r="65" spans="1:25" ht="15" customHeight="1">
      <c r="A65" s="62" t="str">
        <f>'[1]수량산출(1-1)_작업용'!A65</f>
        <v>FLEX TUBE(방수형)</v>
      </c>
      <c r="B65" s="62" t="str">
        <f>'[1]수량산출(1-1)_작업용'!B65</f>
        <v>16C</v>
      </c>
      <c r="C65" s="84">
        <f>'[1]수량산출(1-1)_작업용'!C65</f>
        <v>0</v>
      </c>
      <c r="D65" s="84">
        <f>'[1]수량산출(1-1)_작업용'!D65</f>
        <v>0</v>
      </c>
      <c r="E65" s="84">
        <f>'[1]수량산출(1-1)_작업용'!E65</f>
        <v>0</v>
      </c>
      <c r="F65" s="84">
        <f>'[1]수량산출(1-1)_작업용'!F65</f>
        <v>0</v>
      </c>
      <c r="G65" s="84">
        <f>'[1]수량산출(1-1)_작업용'!G65</f>
        <v>0</v>
      </c>
      <c r="H65" s="84">
        <f>'[1]수량산출(1-1)_작업용'!H65</f>
        <v>0</v>
      </c>
      <c r="I65" s="84">
        <f>'[1]수량산출(1-1)_작업용'!I65</f>
        <v>0</v>
      </c>
      <c r="J65" s="84">
        <f>'[1]수량산출(1-1)_작업용'!J65</f>
        <v>0</v>
      </c>
      <c r="K65" s="84">
        <f>'[1]수량산출(1-1)_작업용'!K65</f>
        <v>0</v>
      </c>
      <c r="L65" s="84">
        <f>'[1]수량산출(1-1)_작업용'!L65</f>
        <v>0</v>
      </c>
      <c r="M65" s="84">
        <f>'[1]수량산출(1-1)_작업용'!M65</f>
        <v>0</v>
      </c>
      <c r="N65" s="84">
        <f>'[1]수량산출(1-1)_작업용'!N65</f>
        <v>0</v>
      </c>
      <c r="O65" s="84">
        <f>'[1]수량산출(1-1)_작업용'!O65</f>
        <v>0</v>
      </c>
      <c r="P65" s="84">
        <f>'[1]수량산출(1-1)_작업용'!P65</f>
        <v>0</v>
      </c>
      <c r="Q65" s="84">
        <f>'[1]수량산출(1-1)_작업용'!Q65</f>
        <v>0</v>
      </c>
      <c r="R65" s="84">
        <f>'[1]수량산출(1-1)_작업용'!R65</f>
        <v>0</v>
      </c>
      <c r="S65" s="84">
        <f>'[1]수량산출(1-1)_작업용'!S65</f>
        <v>0</v>
      </c>
      <c r="T65" s="84">
        <f>'[1]수량산출(1-1)_작업용'!T65</f>
        <v>0</v>
      </c>
      <c r="U65" s="84">
        <f>'[1]수량산출(1-1)_작업용'!U65</f>
        <v>0</v>
      </c>
      <c r="V65" s="84">
        <f>'[1]수량산출(1-1)_작업용'!V65</f>
        <v>0</v>
      </c>
      <c r="W65" s="74">
        <f t="shared" ref="W65:W72" si="18">SUM(C65:V65)</f>
        <v>0</v>
      </c>
      <c r="X65" s="151" t="s">
        <v>199</v>
      </c>
    </row>
    <row r="66" spans="1:25" ht="15" customHeight="1">
      <c r="A66" s="62" t="str">
        <f>'[1]수량산출(1-1)_작업용'!A66</f>
        <v>FLEX TUBE(방수형)</v>
      </c>
      <c r="B66" s="62" t="str">
        <f>'[1]수량산출(1-1)_작업용'!B66</f>
        <v>22C</v>
      </c>
      <c r="C66" s="84">
        <f>'[1]수량산출(1-1)_작업용'!C66</f>
        <v>0</v>
      </c>
      <c r="D66" s="84">
        <f>'[1]수량산출(1-1)_작업용'!D66</f>
        <v>0</v>
      </c>
      <c r="E66" s="84">
        <f>'[1]수량산출(1-1)_작업용'!E66</f>
        <v>0</v>
      </c>
      <c r="F66" s="84">
        <f>'[1]수량산출(1-1)_작업용'!F66</f>
        <v>0</v>
      </c>
      <c r="G66" s="84">
        <f>'[1]수량산출(1-1)_작업용'!G66</f>
        <v>0</v>
      </c>
      <c r="H66" s="84">
        <f>'[1]수량산출(1-1)_작업용'!H66</f>
        <v>0</v>
      </c>
      <c r="I66" s="84">
        <f>'[1]수량산출(1-1)_작업용'!I66</f>
        <v>0</v>
      </c>
      <c r="J66" s="84">
        <f>'[1]수량산출(1-1)_작업용'!J66</f>
        <v>0</v>
      </c>
      <c r="K66" s="84">
        <f>'[1]수량산출(1-1)_작업용'!K66</f>
        <v>0</v>
      </c>
      <c r="L66" s="84">
        <f>'[1]수량산출(1-1)_작업용'!L66</f>
        <v>0</v>
      </c>
      <c r="M66" s="84">
        <f>'[1]수량산출(1-1)_작업용'!M66</f>
        <v>0</v>
      </c>
      <c r="N66" s="84">
        <f>'[1]수량산출(1-1)_작업용'!N66</f>
        <v>0</v>
      </c>
      <c r="O66" s="84">
        <f>'[1]수량산출(1-1)_작업용'!O66</f>
        <v>0</v>
      </c>
      <c r="P66" s="84">
        <f>'[1]수량산출(1-1)_작업용'!P66</f>
        <v>0</v>
      </c>
      <c r="Q66" s="84">
        <f>'[1]수량산출(1-1)_작업용'!Q66</f>
        <v>0</v>
      </c>
      <c r="R66" s="84">
        <f>'[1]수량산출(1-1)_작업용'!R66</f>
        <v>0</v>
      </c>
      <c r="S66" s="84">
        <f>'[1]수량산출(1-1)_작업용'!S66</f>
        <v>0</v>
      </c>
      <c r="T66" s="84">
        <f>'[1]수량산출(1-1)_작업용'!T66</f>
        <v>0</v>
      </c>
      <c r="U66" s="84">
        <f>'[1]수량산출(1-1)_작업용'!U66</f>
        <v>0</v>
      </c>
      <c r="V66" s="84">
        <f>'[1]수량산출(1-1)_작업용'!V66</f>
        <v>0</v>
      </c>
      <c r="W66" s="74">
        <f t="shared" si="18"/>
        <v>0</v>
      </c>
      <c r="X66" s="151"/>
    </row>
    <row r="67" spans="1:25" ht="15" customHeight="1">
      <c r="A67" s="62" t="str">
        <f>'[1]수량산출(1-1)_작업용'!A67</f>
        <v>FLEX. CONNECTOR</v>
      </c>
      <c r="B67" s="62" t="str">
        <f>'[1]수량산출(1-1)_작업용'!B67</f>
        <v>16C</v>
      </c>
      <c r="C67" s="84">
        <f>'[1]수량산출(1-1)_작업용'!C67</f>
        <v>0</v>
      </c>
      <c r="D67" s="84">
        <f>'[1]수량산출(1-1)_작업용'!D67</f>
        <v>0</v>
      </c>
      <c r="E67" s="84">
        <f>'[1]수량산출(1-1)_작업용'!E67</f>
        <v>0</v>
      </c>
      <c r="F67" s="84">
        <f>'[1]수량산출(1-1)_작업용'!F67</f>
        <v>0</v>
      </c>
      <c r="G67" s="84">
        <f>'[1]수량산출(1-1)_작업용'!G67</f>
        <v>0</v>
      </c>
      <c r="H67" s="84">
        <f>'[1]수량산출(1-1)_작업용'!H67</f>
        <v>0</v>
      </c>
      <c r="I67" s="84">
        <f>'[1]수량산출(1-1)_작업용'!I67</f>
        <v>0</v>
      </c>
      <c r="J67" s="84">
        <f>'[1]수량산출(1-1)_작업용'!J67</f>
        <v>0</v>
      </c>
      <c r="K67" s="84">
        <f>'[1]수량산출(1-1)_작업용'!K67</f>
        <v>0</v>
      </c>
      <c r="L67" s="84">
        <f>'[1]수량산출(1-1)_작업용'!L67</f>
        <v>0</v>
      </c>
      <c r="M67" s="84">
        <f>'[1]수량산출(1-1)_작업용'!M67</f>
        <v>0</v>
      </c>
      <c r="N67" s="84">
        <f>'[1]수량산출(1-1)_작업용'!N67</f>
        <v>0</v>
      </c>
      <c r="O67" s="84">
        <f>'[1]수량산출(1-1)_작업용'!O67</f>
        <v>0</v>
      </c>
      <c r="P67" s="84">
        <f>'[1]수량산출(1-1)_작업용'!P67</f>
        <v>0</v>
      </c>
      <c r="Q67" s="84">
        <f>'[1]수량산출(1-1)_작업용'!Q67</f>
        <v>0</v>
      </c>
      <c r="R67" s="84">
        <f>'[1]수량산출(1-1)_작업용'!R67</f>
        <v>0</v>
      </c>
      <c r="S67" s="84">
        <f>'[1]수량산출(1-1)_작업용'!S67</f>
        <v>0</v>
      </c>
      <c r="T67" s="84">
        <f>'[1]수량산출(1-1)_작업용'!T67</f>
        <v>0</v>
      </c>
      <c r="U67" s="84">
        <f>'[1]수량산출(1-1)_작업용'!U67</f>
        <v>0</v>
      </c>
      <c r="V67" s="84">
        <f>'[1]수량산출(1-1)_작업용'!V67</f>
        <v>0</v>
      </c>
      <c r="W67" s="74">
        <f t="shared" si="18"/>
        <v>0</v>
      </c>
      <c r="X67" s="151"/>
    </row>
    <row r="68" spans="1:25" ht="15" customHeight="1">
      <c r="A68" s="62" t="str">
        <f>'[1]수량산출(1-1)_작업용'!A68</f>
        <v>FLEX. CONNECTOR</v>
      </c>
      <c r="B68" s="62" t="str">
        <f>'[1]수량산출(1-1)_작업용'!B68</f>
        <v>22C</v>
      </c>
      <c r="C68" s="84">
        <f>'[1]수량산출(1-1)_작업용'!C68</f>
        <v>0</v>
      </c>
      <c r="D68" s="84">
        <f>'[1]수량산출(1-1)_작업용'!D68</f>
        <v>0</v>
      </c>
      <c r="E68" s="84">
        <f>'[1]수량산출(1-1)_작업용'!E68</f>
        <v>0</v>
      </c>
      <c r="F68" s="84">
        <f>'[1]수량산출(1-1)_작업용'!F68</f>
        <v>0</v>
      </c>
      <c r="G68" s="84">
        <f>'[1]수량산출(1-1)_작업용'!G68</f>
        <v>0</v>
      </c>
      <c r="H68" s="84">
        <f>'[1]수량산출(1-1)_작업용'!H68</f>
        <v>0</v>
      </c>
      <c r="I68" s="84">
        <f>'[1]수량산출(1-1)_작업용'!I68</f>
        <v>0</v>
      </c>
      <c r="J68" s="84">
        <f>'[1]수량산출(1-1)_작업용'!J68</f>
        <v>0</v>
      </c>
      <c r="K68" s="84">
        <f>'[1]수량산출(1-1)_작업용'!K68</f>
        <v>0</v>
      </c>
      <c r="L68" s="84">
        <f>'[1]수량산출(1-1)_작업용'!L68</f>
        <v>0</v>
      </c>
      <c r="M68" s="84">
        <f>'[1]수량산출(1-1)_작업용'!M68</f>
        <v>0</v>
      </c>
      <c r="N68" s="84">
        <f>'[1]수량산출(1-1)_작업용'!N68</f>
        <v>0</v>
      </c>
      <c r="O68" s="84">
        <f>'[1]수량산출(1-1)_작업용'!O68</f>
        <v>0</v>
      </c>
      <c r="P68" s="84">
        <f>'[1]수량산출(1-1)_작업용'!P68</f>
        <v>0</v>
      </c>
      <c r="Q68" s="84">
        <f>'[1]수량산출(1-1)_작업용'!Q68</f>
        <v>0</v>
      </c>
      <c r="R68" s="84">
        <f>'[1]수량산출(1-1)_작업용'!R68</f>
        <v>0</v>
      </c>
      <c r="S68" s="84">
        <f>'[1]수량산출(1-1)_작업용'!S68</f>
        <v>0</v>
      </c>
      <c r="T68" s="84">
        <f>'[1]수량산출(1-1)_작업용'!T68</f>
        <v>0</v>
      </c>
      <c r="U68" s="84">
        <f>'[1]수량산출(1-1)_작업용'!U68</f>
        <v>0</v>
      </c>
      <c r="V68" s="84">
        <f>'[1]수량산출(1-1)_작업용'!V68</f>
        <v>0</v>
      </c>
      <c r="W68" s="74">
        <f t="shared" si="18"/>
        <v>0</v>
      </c>
      <c r="X68" s="151"/>
    </row>
    <row r="69" spans="1:25" s="99" customFormat="1" ht="15" customHeight="1">
      <c r="A69" s="62" t="str">
        <f>'[1]수량산출(1-1)_작업용'!A69</f>
        <v>노말밴드</v>
      </c>
      <c r="B69" s="62" t="str">
        <f>'[1]수량산출(1-1)_작업용'!B69</f>
        <v>28C</v>
      </c>
      <c r="C69" s="84">
        <f>'[1]수량산출(1-1)_작업용'!C69</f>
        <v>0</v>
      </c>
      <c r="D69" s="84">
        <f>'[1]수량산출(1-1)_작업용'!D69</f>
        <v>0</v>
      </c>
      <c r="E69" s="84">
        <f>'[1]수량산출(1-1)_작업용'!E69</f>
        <v>0</v>
      </c>
      <c r="F69" s="84">
        <f>'[1]수량산출(1-1)_작업용'!F69</f>
        <v>0</v>
      </c>
      <c r="G69" s="84">
        <f>'[1]수량산출(1-1)_작업용'!G69</f>
        <v>0</v>
      </c>
      <c r="H69" s="84">
        <f>'[1]수량산출(1-1)_작업용'!H69</f>
        <v>0</v>
      </c>
      <c r="I69" s="84">
        <f>'[1]수량산출(1-1)_작업용'!I69</f>
        <v>0</v>
      </c>
      <c r="J69" s="84">
        <f>'[1]수량산출(1-1)_작업용'!J69</f>
        <v>0</v>
      </c>
      <c r="K69" s="84">
        <f>'[1]수량산출(1-1)_작업용'!K69</f>
        <v>0</v>
      </c>
      <c r="L69" s="84">
        <f>'[1]수량산출(1-1)_작업용'!L69</f>
        <v>0</v>
      </c>
      <c r="M69" s="84">
        <f>'[1]수량산출(1-1)_작업용'!M69</f>
        <v>0</v>
      </c>
      <c r="N69" s="84">
        <f>'[1]수량산출(1-1)_작업용'!N69</f>
        <v>0</v>
      </c>
      <c r="O69" s="84">
        <f>'[1]수량산출(1-1)_작업용'!O69</f>
        <v>0</v>
      </c>
      <c r="P69" s="84">
        <f>'[1]수량산출(1-1)_작업용'!P69</f>
        <v>0</v>
      </c>
      <c r="Q69" s="84">
        <f>'[1]수량산출(1-1)_작업용'!Q69</f>
        <v>0</v>
      </c>
      <c r="R69" s="84">
        <f>'[1]수량산출(1-1)_작업용'!R69</f>
        <v>0</v>
      </c>
      <c r="S69" s="84">
        <f>'[1]수량산출(1-1)_작업용'!S69</f>
        <v>0</v>
      </c>
      <c r="T69" s="84">
        <f>'[1]수량산출(1-1)_작업용'!T69</f>
        <v>0</v>
      </c>
      <c r="U69" s="84">
        <f>'[1]수량산출(1-1)_작업용'!U69</f>
        <v>0</v>
      </c>
      <c r="V69" s="84">
        <f>'[1]수량산출(1-1)_작업용'!V69</f>
        <v>0</v>
      </c>
      <c r="W69" s="74">
        <f t="shared" si="18"/>
        <v>0</v>
      </c>
      <c r="X69" s="151"/>
    </row>
    <row r="70" spans="1:25" s="99" customFormat="1" ht="15" customHeight="1">
      <c r="A70" s="62" t="str">
        <f>'[1]수량산출(1-1)_작업용'!A70</f>
        <v>노말밴드</v>
      </c>
      <c r="B70" s="62" t="str">
        <f>'[1]수량산출(1-1)_작업용'!B70</f>
        <v>36C</v>
      </c>
      <c r="C70" s="84">
        <f>'[1]수량산출(1-1)_작업용'!C70</f>
        <v>0</v>
      </c>
      <c r="D70" s="84">
        <f>'[1]수량산출(1-1)_작업용'!D70</f>
        <v>0</v>
      </c>
      <c r="E70" s="84">
        <f>'[1]수량산출(1-1)_작업용'!E70</f>
        <v>0</v>
      </c>
      <c r="F70" s="84">
        <f>'[1]수량산출(1-1)_작업용'!F70</f>
        <v>0</v>
      </c>
      <c r="G70" s="84">
        <f>'[1]수량산출(1-1)_작업용'!G70</f>
        <v>0</v>
      </c>
      <c r="H70" s="84">
        <f>'[1]수량산출(1-1)_작업용'!H70</f>
        <v>0</v>
      </c>
      <c r="I70" s="84">
        <f>'[1]수량산출(1-1)_작업용'!I70</f>
        <v>0</v>
      </c>
      <c r="J70" s="84">
        <f>'[1]수량산출(1-1)_작업용'!J70</f>
        <v>0</v>
      </c>
      <c r="K70" s="84">
        <f>'[1]수량산출(1-1)_작업용'!K70</f>
        <v>0</v>
      </c>
      <c r="L70" s="84">
        <f>'[1]수량산출(1-1)_작업용'!L70</f>
        <v>0</v>
      </c>
      <c r="M70" s="84">
        <f>'[1]수량산출(1-1)_작업용'!M70</f>
        <v>0</v>
      </c>
      <c r="N70" s="84">
        <f>'[1]수량산출(1-1)_작업용'!N70</f>
        <v>0</v>
      </c>
      <c r="O70" s="84">
        <f>'[1]수량산출(1-1)_작업용'!O70</f>
        <v>0</v>
      </c>
      <c r="P70" s="84">
        <f>'[1]수량산출(1-1)_작업용'!P70</f>
        <v>0</v>
      </c>
      <c r="Q70" s="84">
        <f>'[1]수량산출(1-1)_작업용'!Q70</f>
        <v>0</v>
      </c>
      <c r="R70" s="84">
        <f>'[1]수량산출(1-1)_작업용'!R70</f>
        <v>0</v>
      </c>
      <c r="S70" s="84">
        <f>'[1]수량산출(1-1)_작업용'!S70</f>
        <v>0</v>
      </c>
      <c r="T70" s="84">
        <f>'[1]수량산출(1-1)_작업용'!T70</f>
        <v>0</v>
      </c>
      <c r="U70" s="84">
        <f>'[1]수량산출(1-1)_작업용'!U70</f>
        <v>0</v>
      </c>
      <c r="V70" s="84">
        <f>'[1]수량산출(1-1)_작업용'!V70</f>
        <v>0</v>
      </c>
      <c r="W70" s="74">
        <f t="shared" si="18"/>
        <v>0</v>
      </c>
      <c r="X70" s="151"/>
    </row>
    <row r="71" spans="1:25" ht="15" customHeight="1">
      <c r="A71" s="62" t="str">
        <f>'[1]수량산출(1-1)_작업용'!A71</f>
        <v>앙카볼트</v>
      </c>
      <c r="B71" s="62" t="str">
        <f>'[1]수량산출(1-1)_작업용'!B71</f>
        <v>3/8"</v>
      </c>
      <c r="C71" s="84">
        <f>ROUNDUP(SUM(W48:W52)*0.07,0)</f>
        <v>13</v>
      </c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74">
        <f t="shared" si="18"/>
        <v>13</v>
      </c>
      <c r="X71" s="151" t="s">
        <v>200</v>
      </c>
      <c r="Y71" s="90"/>
    </row>
    <row r="72" spans="1:25" ht="15" customHeight="1">
      <c r="A72" s="62" t="str">
        <f>'[1]수량산출(1-1)_작업용'!A72</f>
        <v>행가</v>
      </c>
      <c r="B72" s="62" t="str">
        <f>'[1]수량산출(1-1)_작업용'!B72</f>
        <v>3/8" x 1m</v>
      </c>
      <c r="C72" s="84">
        <f>C71</f>
        <v>13</v>
      </c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74">
        <f t="shared" si="18"/>
        <v>13</v>
      </c>
      <c r="X72" s="151"/>
    </row>
    <row r="73" spans="1:25" ht="15" customHeight="1">
      <c r="A73" s="62" t="str">
        <f>'[1]수량산출(1-1)_작업용'!A73</f>
        <v>찬넬</v>
      </c>
      <c r="B73" s="62" t="str">
        <f>'[1]수량산출(1-1)_작업용'!B73</f>
        <v>1.2m</v>
      </c>
      <c r="C73" s="84">
        <f>ROUNDUP(SUM(W48:W52)*0.05,0)</f>
        <v>9</v>
      </c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74">
        <f t="shared" ref="W73:W84" si="19">SUM(C73:V73)</f>
        <v>9</v>
      </c>
      <c r="X73" s="151"/>
    </row>
    <row r="74" spans="1:25" s="99" customFormat="1" ht="15" customHeight="1">
      <c r="A74" s="62" t="str">
        <f>'[1]수량산출(1-1)_작업용'!A74</f>
        <v>JOINT BOX</v>
      </c>
      <c r="B74" s="62" t="str">
        <f>'[1]수량산출(1-1)_작업용'!B74</f>
        <v>100x100x50</v>
      </c>
      <c r="C74" s="84">
        <f>'[1]수량산출(1-1)_작업용'!C74</f>
        <v>1</v>
      </c>
      <c r="D74" s="84">
        <f>'[1]수량산출(1-1)_작업용'!D74</f>
        <v>0</v>
      </c>
      <c r="E74" s="84">
        <f>'[1]수량산출(1-1)_작업용'!E74</f>
        <v>1</v>
      </c>
      <c r="F74" s="84">
        <f>'[1]수량산출(1-1)_작업용'!F74</f>
        <v>0</v>
      </c>
      <c r="G74" s="84">
        <f>'[1]수량산출(1-1)_작업용'!G74</f>
        <v>0</v>
      </c>
      <c r="H74" s="84">
        <f>'[1]수량산출(1-1)_작업용'!H74</f>
        <v>0</v>
      </c>
      <c r="I74" s="84">
        <f>'[1]수량산출(1-1)_작업용'!I74</f>
        <v>0</v>
      </c>
      <c r="J74" s="84">
        <f>'[1]수량산출(1-1)_작업용'!J74</f>
        <v>0</v>
      </c>
      <c r="K74" s="84">
        <f>'[1]수량산출(1-1)_작업용'!K74</f>
        <v>0</v>
      </c>
      <c r="L74" s="84">
        <f>'[1]수량산출(1-1)_작업용'!L74</f>
        <v>0</v>
      </c>
      <c r="M74" s="84">
        <f>'[1]수량산출(1-1)_작업용'!M74</f>
        <v>0</v>
      </c>
      <c r="N74" s="84">
        <f>'[1]수량산출(1-1)_작업용'!N74</f>
        <v>0</v>
      </c>
      <c r="O74" s="84">
        <f>'[1]수량산출(1-1)_작업용'!O74</f>
        <v>0</v>
      </c>
      <c r="P74" s="84">
        <f>'[1]수량산출(1-1)_작업용'!P74</f>
        <v>0</v>
      </c>
      <c r="Q74" s="84">
        <f>'[1]수량산출(1-1)_작업용'!Q74</f>
        <v>0</v>
      </c>
      <c r="R74" s="84">
        <f>'[1]수량산출(1-1)_작업용'!R74</f>
        <v>0</v>
      </c>
      <c r="S74" s="84">
        <f>'[1]수량산출(1-1)_작업용'!S74</f>
        <v>0</v>
      </c>
      <c r="T74" s="84">
        <f>'[1]수량산출(1-1)_작업용'!T74</f>
        <v>0</v>
      </c>
      <c r="U74" s="84">
        <f>'[1]수량산출(1-1)_작업용'!U74</f>
        <v>0</v>
      </c>
      <c r="V74" s="84">
        <f>'[1]수량산출(1-1)_작업용'!V74</f>
        <v>0</v>
      </c>
      <c r="W74" s="74">
        <f t="shared" si="19"/>
        <v>2</v>
      </c>
      <c r="X74" s="151" t="s">
        <v>199</v>
      </c>
    </row>
    <row r="75" spans="1:25" s="99" customFormat="1" ht="15" customHeight="1">
      <c r="A75" s="62" t="str">
        <f>'[1]수량산출(1-1)_작업용'!A75</f>
        <v>PULL BOX</v>
      </c>
      <c r="B75" s="62" t="str">
        <f>'[1]수량산출(1-1)_작업용'!B75</f>
        <v>150x150x100</v>
      </c>
      <c r="C75" s="84">
        <f>'[1]수량산출(1-1)_작업용'!C75</f>
        <v>0</v>
      </c>
      <c r="D75" s="84">
        <f>'[1]수량산출(1-1)_작업용'!D75</f>
        <v>0</v>
      </c>
      <c r="E75" s="84">
        <f>'[1]수량산출(1-1)_작업용'!E75</f>
        <v>3</v>
      </c>
      <c r="F75" s="84">
        <f>'[1]수량산출(1-1)_작업용'!F75</f>
        <v>0</v>
      </c>
      <c r="G75" s="84">
        <f>'[1]수량산출(1-1)_작업용'!G75</f>
        <v>0</v>
      </c>
      <c r="H75" s="84">
        <f>'[1]수량산출(1-1)_작업용'!H75</f>
        <v>0</v>
      </c>
      <c r="I75" s="84">
        <f>'[1]수량산출(1-1)_작업용'!I75</f>
        <v>0</v>
      </c>
      <c r="J75" s="84">
        <f>'[1]수량산출(1-1)_작업용'!J75</f>
        <v>0</v>
      </c>
      <c r="K75" s="84">
        <f>'[1]수량산출(1-1)_작업용'!K75</f>
        <v>0</v>
      </c>
      <c r="L75" s="84">
        <f>'[1]수량산출(1-1)_작업용'!L75</f>
        <v>0</v>
      </c>
      <c r="M75" s="84">
        <f>'[1]수량산출(1-1)_작업용'!M75</f>
        <v>0</v>
      </c>
      <c r="N75" s="84">
        <f>'[1]수량산출(1-1)_작업용'!N75</f>
        <v>0</v>
      </c>
      <c r="O75" s="84">
        <f>'[1]수량산출(1-1)_작업용'!O75</f>
        <v>0</v>
      </c>
      <c r="P75" s="84">
        <f>'[1]수량산출(1-1)_작업용'!P75</f>
        <v>0</v>
      </c>
      <c r="Q75" s="84">
        <f>'[1]수량산출(1-1)_작업용'!Q75</f>
        <v>0</v>
      </c>
      <c r="R75" s="84">
        <f>'[1]수량산출(1-1)_작업용'!R75</f>
        <v>0</v>
      </c>
      <c r="S75" s="84">
        <f>'[1]수량산출(1-1)_작업용'!S75</f>
        <v>0</v>
      </c>
      <c r="T75" s="84">
        <f>'[1]수량산출(1-1)_작업용'!T75</f>
        <v>0</v>
      </c>
      <c r="U75" s="84">
        <f>'[1]수량산출(1-1)_작업용'!U75</f>
        <v>0</v>
      </c>
      <c r="V75" s="84">
        <f>'[1]수량산출(1-1)_작업용'!V75</f>
        <v>0</v>
      </c>
      <c r="W75" s="74">
        <f t="shared" si="19"/>
        <v>3</v>
      </c>
      <c r="X75" s="151"/>
    </row>
    <row r="76" spans="1:25" s="99" customFormat="1" ht="15" customHeight="1">
      <c r="A76" s="62" t="str">
        <f>'[1]수량산출(1-1)_작업용'!A76</f>
        <v>PULL BOX</v>
      </c>
      <c r="B76" s="62" t="str">
        <f>'[1]수량산출(1-1)_작업용'!B76</f>
        <v>200x200x100</v>
      </c>
      <c r="C76" s="84">
        <f>'[1]수량산출(1-1)_작업용'!C76</f>
        <v>0</v>
      </c>
      <c r="D76" s="84">
        <f>'[1]수량산출(1-1)_작업용'!D76</f>
        <v>0</v>
      </c>
      <c r="E76" s="84">
        <f>'[1]수량산출(1-1)_작업용'!E76</f>
        <v>0</v>
      </c>
      <c r="F76" s="84">
        <f>'[1]수량산출(1-1)_작업용'!F76</f>
        <v>0</v>
      </c>
      <c r="G76" s="84">
        <f>'[1]수량산출(1-1)_작업용'!G76</f>
        <v>0</v>
      </c>
      <c r="H76" s="84">
        <f>'[1]수량산출(1-1)_작업용'!H76</f>
        <v>0</v>
      </c>
      <c r="I76" s="84">
        <f>'[1]수량산출(1-1)_작업용'!I76</f>
        <v>0</v>
      </c>
      <c r="J76" s="84">
        <f>'[1]수량산출(1-1)_작업용'!J76</f>
        <v>0</v>
      </c>
      <c r="K76" s="84">
        <f>'[1]수량산출(1-1)_작업용'!K76</f>
        <v>0</v>
      </c>
      <c r="L76" s="84">
        <f>'[1]수량산출(1-1)_작업용'!L76</f>
        <v>0</v>
      </c>
      <c r="M76" s="84">
        <f>'[1]수량산출(1-1)_작업용'!M76</f>
        <v>0</v>
      </c>
      <c r="N76" s="84">
        <f>'[1]수량산출(1-1)_작업용'!N76</f>
        <v>0</v>
      </c>
      <c r="O76" s="84">
        <f>'[1]수량산출(1-1)_작업용'!O76</f>
        <v>0</v>
      </c>
      <c r="P76" s="84">
        <f>'[1]수량산출(1-1)_작업용'!P76</f>
        <v>0</v>
      </c>
      <c r="Q76" s="84">
        <f>'[1]수량산출(1-1)_작업용'!Q76</f>
        <v>0</v>
      </c>
      <c r="R76" s="84">
        <f>'[1]수량산출(1-1)_작업용'!R76</f>
        <v>0</v>
      </c>
      <c r="S76" s="84">
        <f>'[1]수량산출(1-1)_작업용'!S76</f>
        <v>0</v>
      </c>
      <c r="T76" s="84">
        <f>'[1]수량산출(1-1)_작업용'!T76</f>
        <v>0</v>
      </c>
      <c r="U76" s="84">
        <f>'[1]수량산출(1-1)_작업용'!U76</f>
        <v>0</v>
      </c>
      <c r="V76" s="84">
        <f>'[1]수량산출(1-1)_작업용'!V76</f>
        <v>0</v>
      </c>
      <c r="W76" s="74">
        <f t="shared" si="19"/>
        <v>0</v>
      </c>
      <c r="X76" s="151"/>
    </row>
    <row r="77" spans="1:25" s="99" customFormat="1" ht="15" customHeight="1">
      <c r="A77" s="62" t="str">
        <f>'[1]수량산출(1-1)_작업용'!A77</f>
        <v>PULL BOX</v>
      </c>
      <c r="B77" s="62" t="str">
        <f>'[1]수량산출(1-1)_작업용'!B77</f>
        <v>300x300x200</v>
      </c>
      <c r="C77" s="84">
        <f>'[1]수량산출(1-1)_작업용'!C77</f>
        <v>0</v>
      </c>
      <c r="D77" s="84">
        <f>'[1]수량산출(1-1)_작업용'!D77</f>
        <v>0</v>
      </c>
      <c r="E77" s="84">
        <f>'[1]수량산출(1-1)_작업용'!E77</f>
        <v>0</v>
      </c>
      <c r="F77" s="84">
        <f>'[1]수량산출(1-1)_작업용'!F77</f>
        <v>0</v>
      </c>
      <c r="G77" s="84">
        <f>'[1]수량산출(1-1)_작업용'!G77</f>
        <v>0</v>
      </c>
      <c r="H77" s="84">
        <f>'[1]수량산출(1-1)_작업용'!H77</f>
        <v>0</v>
      </c>
      <c r="I77" s="84">
        <f>'[1]수량산출(1-1)_작업용'!I77</f>
        <v>0</v>
      </c>
      <c r="J77" s="84">
        <f>'[1]수량산출(1-1)_작업용'!J77</f>
        <v>0</v>
      </c>
      <c r="K77" s="84">
        <f>'[1]수량산출(1-1)_작업용'!K77</f>
        <v>0</v>
      </c>
      <c r="L77" s="84">
        <f>'[1]수량산출(1-1)_작업용'!L77</f>
        <v>0</v>
      </c>
      <c r="M77" s="84">
        <f>'[1]수량산출(1-1)_작업용'!M77</f>
        <v>0</v>
      </c>
      <c r="N77" s="84">
        <f>'[1]수량산출(1-1)_작업용'!N77</f>
        <v>0</v>
      </c>
      <c r="O77" s="84">
        <f>'[1]수량산출(1-1)_작업용'!O77</f>
        <v>0</v>
      </c>
      <c r="P77" s="84">
        <f>'[1]수량산출(1-1)_작업용'!P77</f>
        <v>0</v>
      </c>
      <c r="Q77" s="84">
        <f>'[1]수량산출(1-1)_작업용'!Q77</f>
        <v>0</v>
      </c>
      <c r="R77" s="84">
        <f>'[1]수량산출(1-1)_작업용'!R77</f>
        <v>0</v>
      </c>
      <c r="S77" s="84">
        <f>'[1]수량산출(1-1)_작업용'!S77</f>
        <v>0</v>
      </c>
      <c r="T77" s="84">
        <f>'[1]수량산출(1-1)_작업용'!T77</f>
        <v>0</v>
      </c>
      <c r="U77" s="84">
        <f>'[1]수량산출(1-1)_작업용'!U77</f>
        <v>0</v>
      </c>
      <c r="V77" s="84">
        <f>'[1]수량산출(1-1)_작업용'!V77</f>
        <v>0</v>
      </c>
      <c r="W77" s="74">
        <f t="shared" si="19"/>
        <v>0</v>
      </c>
      <c r="X77" s="151"/>
    </row>
    <row r="78" spans="1:25" s="99" customFormat="1" ht="15" customHeight="1">
      <c r="A78" s="62" t="str">
        <f>'[1]수량산출(1-1)_작업용'!A78</f>
        <v>PULL BOX</v>
      </c>
      <c r="B78" s="62" t="str">
        <f>'[1]수량산출(1-1)_작업용'!B78</f>
        <v>400x400x300</v>
      </c>
      <c r="C78" s="84">
        <f>'[1]수량산출(1-1)_작업용'!C78</f>
        <v>0</v>
      </c>
      <c r="D78" s="84">
        <f>'[1]수량산출(1-1)_작업용'!D78</f>
        <v>0</v>
      </c>
      <c r="E78" s="84">
        <f>'[1]수량산출(1-1)_작업용'!E78</f>
        <v>0</v>
      </c>
      <c r="F78" s="84">
        <f>'[1]수량산출(1-1)_작업용'!F78</f>
        <v>0</v>
      </c>
      <c r="G78" s="84">
        <f>'[1]수량산출(1-1)_작업용'!G78</f>
        <v>0</v>
      </c>
      <c r="H78" s="84">
        <f>'[1]수량산출(1-1)_작업용'!H78</f>
        <v>0</v>
      </c>
      <c r="I78" s="84">
        <f>'[1]수량산출(1-1)_작업용'!I78</f>
        <v>0</v>
      </c>
      <c r="J78" s="84">
        <f>'[1]수량산출(1-1)_작업용'!J78</f>
        <v>0</v>
      </c>
      <c r="K78" s="84">
        <f>'[1]수량산출(1-1)_작업용'!K78</f>
        <v>0</v>
      </c>
      <c r="L78" s="84">
        <f>'[1]수량산출(1-1)_작업용'!L78</f>
        <v>0</v>
      </c>
      <c r="M78" s="84">
        <f>'[1]수량산출(1-1)_작업용'!M78</f>
        <v>0</v>
      </c>
      <c r="N78" s="84">
        <f>'[1]수량산출(1-1)_작업용'!N78</f>
        <v>0</v>
      </c>
      <c r="O78" s="84">
        <f>'[1]수량산출(1-1)_작업용'!O78</f>
        <v>0</v>
      </c>
      <c r="P78" s="84">
        <f>'[1]수량산출(1-1)_작업용'!P78</f>
        <v>0</v>
      </c>
      <c r="Q78" s="84">
        <f>'[1]수량산출(1-1)_작업용'!Q78</f>
        <v>0</v>
      </c>
      <c r="R78" s="84">
        <f>'[1]수량산출(1-1)_작업용'!R78</f>
        <v>0</v>
      </c>
      <c r="S78" s="84">
        <f>'[1]수량산출(1-1)_작업용'!S78</f>
        <v>0</v>
      </c>
      <c r="T78" s="84">
        <f>'[1]수량산출(1-1)_작업용'!T78</f>
        <v>0</v>
      </c>
      <c r="U78" s="84">
        <f>'[1]수량산출(1-1)_작업용'!U78</f>
        <v>0</v>
      </c>
      <c r="V78" s="84">
        <f>'[1]수량산출(1-1)_작업용'!V78</f>
        <v>0</v>
      </c>
      <c r="W78" s="74">
        <f t="shared" si="19"/>
        <v>0</v>
      </c>
      <c r="X78" s="151"/>
    </row>
    <row r="79" spans="1:25" s="99" customFormat="1" ht="15" customHeight="1">
      <c r="A79" s="62" t="str">
        <f>'[1]수량산출(1-1)_작업용'!A79</f>
        <v>PULL BOX</v>
      </c>
      <c r="B79" s="62" t="str">
        <f>'[1]수량산출(1-1)_작업용'!B79</f>
        <v>500x500x300</v>
      </c>
      <c r="C79" s="84">
        <f>'[1]수량산출(1-1)_작업용'!C79</f>
        <v>0</v>
      </c>
      <c r="D79" s="84">
        <f>'[1]수량산출(1-1)_작업용'!D79</f>
        <v>0</v>
      </c>
      <c r="E79" s="84">
        <f>'[1]수량산출(1-1)_작업용'!E79</f>
        <v>0</v>
      </c>
      <c r="F79" s="84">
        <f>'[1]수량산출(1-1)_작업용'!F79</f>
        <v>0</v>
      </c>
      <c r="G79" s="84">
        <f>'[1]수량산출(1-1)_작업용'!G79</f>
        <v>0</v>
      </c>
      <c r="H79" s="84">
        <f>'[1]수량산출(1-1)_작업용'!H79</f>
        <v>0</v>
      </c>
      <c r="I79" s="84">
        <f>'[1]수량산출(1-1)_작업용'!I79</f>
        <v>0</v>
      </c>
      <c r="J79" s="84">
        <f>'[1]수량산출(1-1)_작업용'!J79</f>
        <v>0</v>
      </c>
      <c r="K79" s="84">
        <f>'[1]수량산출(1-1)_작업용'!K79</f>
        <v>0</v>
      </c>
      <c r="L79" s="84">
        <f>'[1]수량산출(1-1)_작업용'!L79</f>
        <v>0</v>
      </c>
      <c r="M79" s="84">
        <f>'[1]수량산출(1-1)_작업용'!M79</f>
        <v>0</v>
      </c>
      <c r="N79" s="84">
        <f>'[1]수량산출(1-1)_작업용'!N79</f>
        <v>0</v>
      </c>
      <c r="O79" s="84">
        <f>'[1]수량산출(1-1)_작업용'!O79</f>
        <v>0</v>
      </c>
      <c r="P79" s="84">
        <f>'[1]수량산출(1-1)_작업용'!P79</f>
        <v>0</v>
      </c>
      <c r="Q79" s="84">
        <f>'[1]수량산출(1-1)_작업용'!Q79</f>
        <v>0</v>
      </c>
      <c r="R79" s="84">
        <f>'[1]수량산출(1-1)_작업용'!R79</f>
        <v>0</v>
      </c>
      <c r="S79" s="84">
        <f>'[1]수량산출(1-1)_작업용'!S79</f>
        <v>0</v>
      </c>
      <c r="T79" s="84">
        <f>'[1]수량산출(1-1)_작업용'!T79</f>
        <v>0</v>
      </c>
      <c r="U79" s="84">
        <f>'[1]수량산출(1-1)_작업용'!U79</f>
        <v>0</v>
      </c>
      <c r="V79" s="84">
        <f>'[1]수량산출(1-1)_작업용'!V79</f>
        <v>0</v>
      </c>
      <c r="W79" s="74">
        <f t="shared" si="19"/>
        <v>0</v>
      </c>
      <c r="X79" s="151"/>
    </row>
    <row r="80" spans="1:25" ht="15" customHeight="1">
      <c r="A80" s="62" t="str">
        <f>'[1]수량산출(1-1)_작업용'!A80</f>
        <v>수위지시조절기</v>
      </c>
      <c r="B80" s="62" t="str">
        <f>'[1]수량산출(1-1)_작업용'!B80</f>
        <v>FLOAT (센서*1)</v>
      </c>
      <c r="C80" s="84">
        <f>'[1]수량산출(1-1)_작업용'!C80</f>
        <v>0</v>
      </c>
      <c r="D80" s="84">
        <f>'[1]수량산출(1-1)_작업용'!D80</f>
        <v>0</v>
      </c>
      <c r="E80" s="84">
        <f>'[1]수량산출(1-1)_작업용'!E80</f>
        <v>0</v>
      </c>
      <c r="F80" s="84">
        <f>'[1]수량산출(1-1)_작업용'!F80</f>
        <v>0</v>
      </c>
      <c r="G80" s="84">
        <f>'[1]수량산출(1-1)_작업용'!G80</f>
        <v>0</v>
      </c>
      <c r="H80" s="84">
        <f>'[1]수량산출(1-1)_작업용'!H80</f>
        <v>0</v>
      </c>
      <c r="I80" s="84">
        <f>'[1]수량산출(1-1)_작업용'!I80</f>
        <v>0</v>
      </c>
      <c r="J80" s="84">
        <f>'[1]수량산출(1-1)_작업용'!J80</f>
        <v>0</v>
      </c>
      <c r="K80" s="84">
        <f>'[1]수량산출(1-1)_작업용'!K80</f>
        <v>0</v>
      </c>
      <c r="L80" s="84">
        <f>'[1]수량산출(1-1)_작업용'!L80</f>
        <v>0</v>
      </c>
      <c r="M80" s="84">
        <f>'[1]수량산출(1-1)_작업용'!M80</f>
        <v>0</v>
      </c>
      <c r="N80" s="84">
        <f>'[1]수량산출(1-1)_작업용'!N80</f>
        <v>0</v>
      </c>
      <c r="O80" s="84">
        <f>'[1]수량산출(1-1)_작업용'!O80</f>
        <v>0</v>
      </c>
      <c r="P80" s="84">
        <f>'[1]수량산출(1-1)_작업용'!P80</f>
        <v>0</v>
      </c>
      <c r="Q80" s="84">
        <f>'[1]수량산출(1-1)_작업용'!Q80</f>
        <v>0</v>
      </c>
      <c r="R80" s="84">
        <f>'[1]수량산출(1-1)_작업용'!R80</f>
        <v>0</v>
      </c>
      <c r="S80" s="84">
        <f>'[1]수량산출(1-1)_작업용'!S80</f>
        <v>0</v>
      </c>
      <c r="T80" s="84">
        <f>'[1]수량산출(1-1)_작업용'!T80</f>
        <v>0</v>
      </c>
      <c r="U80" s="84">
        <f>'[1]수량산출(1-1)_작업용'!U80</f>
        <v>0</v>
      </c>
      <c r="V80" s="84">
        <f>'[1]수량산출(1-1)_작업용'!V80</f>
        <v>0</v>
      </c>
      <c r="W80" s="74">
        <f t="shared" si="19"/>
        <v>0</v>
      </c>
      <c r="X80" s="151"/>
    </row>
    <row r="81" spans="1:46" ht="15" customHeight="1">
      <c r="A81" s="62" t="str">
        <f>'[1]수량산출(1-1)_작업용'!A81</f>
        <v>수위지시조절기</v>
      </c>
      <c r="B81" s="62" t="str">
        <f>'[1]수량산출(1-1)_작업용'!B81</f>
        <v>FLOAT (센서*2)</v>
      </c>
      <c r="C81" s="84">
        <f>'[1]수량산출(1-1)_작업용'!C81</f>
        <v>0</v>
      </c>
      <c r="D81" s="84">
        <f>'[1]수량산출(1-1)_작업용'!D81</f>
        <v>0</v>
      </c>
      <c r="E81" s="84">
        <f>'[1]수량산출(1-1)_작업용'!E81</f>
        <v>0</v>
      </c>
      <c r="F81" s="84">
        <f>'[1]수량산출(1-1)_작업용'!F81</f>
        <v>0</v>
      </c>
      <c r="G81" s="84">
        <f>'[1]수량산출(1-1)_작업용'!G81</f>
        <v>0</v>
      </c>
      <c r="H81" s="84">
        <f>'[1]수량산출(1-1)_작업용'!H81</f>
        <v>0</v>
      </c>
      <c r="I81" s="84">
        <f>'[1]수량산출(1-1)_작업용'!I81</f>
        <v>0</v>
      </c>
      <c r="J81" s="84">
        <f>'[1]수량산출(1-1)_작업용'!J81</f>
        <v>0</v>
      </c>
      <c r="K81" s="84">
        <f>'[1]수량산출(1-1)_작업용'!K81</f>
        <v>0</v>
      </c>
      <c r="L81" s="84">
        <f>'[1]수량산출(1-1)_작업용'!L81</f>
        <v>0</v>
      </c>
      <c r="M81" s="84">
        <f>'[1]수량산출(1-1)_작업용'!M81</f>
        <v>0</v>
      </c>
      <c r="N81" s="84">
        <f>'[1]수량산출(1-1)_작업용'!N81</f>
        <v>0</v>
      </c>
      <c r="O81" s="84">
        <f>'[1]수량산출(1-1)_작업용'!O81</f>
        <v>0</v>
      </c>
      <c r="P81" s="84">
        <f>'[1]수량산출(1-1)_작업용'!P81</f>
        <v>0</v>
      </c>
      <c r="Q81" s="84">
        <f>'[1]수량산출(1-1)_작업용'!Q81</f>
        <v>0</v>
      </c>
      <c r="R81" s="84">
        <f>'[1]수량산출(1-1)_작업용'!R81</f>
        <v>0</v>
      </c>
      <c r="S81" s="84">
        <f>'[1]수량산출(1-1)_작업용'!S81</f>
        <v>0</v>
      </c>
      <c r="T81" s="84">
        <f>'[1]수량산출(1-1)_작업용'!T81</f>
        <v>0</v>
      </c>
      <c r="U81" s="84">
        <f>'[1]수량산출(1-1)_작업용'!U81</f>
        <v>0</v>
      </c>
      <c r="V81" s="84">
        <f>'[1]수량산출(1-1)_작업용'!V81</f>
        <v>0</v>
      </c>
      <c r="W81" s="74">
        <f t="shared" si="19"/>
        <v>0</v>
      </c>
      <c r="X81" s="151"/>
    </row>
    <row r="82" spans="1:46" ht="15" customHeight="1">
      <c r="A82" s="62" t="str">
        <f>'[1]수량산출(1-1)_작업용'!A82</f>
        <v>수위조절기</v>
      </c>
      <c r="B82" s="62" t="str">
        <f>'[1]수량산출(1-1)_작업용'!B82</f>
        <v>QUICK 3P</v>
      </c>
      <c r="C82" s="84">
        <f>'[1]수량산출(1-1)_작업용'!C82</f>
        <v>0</v>
      </c>
      <c r="D82" s="84">
        <f>'[1]수량산출(1-1)_작업용'!D82</f>
        <v>0</v>
      </c>
      <c r="E82" s="84">
        <f>'[1]수량산출(1-1)_작업용'!E82</f>
        <v>0</v>
      </c>
      <c r="F82" s="84">
        <f>'[1]수량산출(1-1)_작업용'!F82</f>
        <v>0</v>
      </c>
      <c r="G82" s="84">
        <f>'[1]수량산출(1-1)_작업용'!G82</f>
        <v>0</v>
      </c>
      <c r="H82" s="84">
        <f>'[1]수량산출(1-1)_작업용'!H82</f>
        <v>0</v>
      </c>
      <c r="I82" s="84">
        <f>'[1]수량산출(1-1)_작업용'!I82</f>
        <v>0</v>
      </c>
      <c r="J82" s="84">
        <f>'[1]수량산출(1-1)_작업용'!J82</f>
        <v>0</v>
      </c>
      <c r="K82" s="84">
        <f>'[1]수량산출(1-1)_작업용'!K82</f>
        <v>0</v>
      </c>
      <c r="L82" s="84">
        <f>'[1]수량산출(1-1)_작업용'!L82</f>
        <v>0</v>
      </c>
      <c r="M82" s="84">
        <f>'[1]수량산출(1-1)_작업용'!M82</f>
        <v>0</v>
      </c>
      <c r="N82" s="84">
        <f>'[1]수량산출(1-1)_작업용'!N82</f>
        <v>0</v>
      </c>
      <c r="O82" s="84">
        <f>'[1]수량산출(1-1)_작업용'!O82</f>
        <v>0</v>
      </c>
      <c r="P82" s="84">
        <f>'[1]수량산출(1-1)_작업용'!P82</f>
        <v>0</v>
      </c>
      <c r="Q82" s="84">
        <f>'[1]수량산출(1-1)_작업용'!Q82</f>
        <v>0</v>
      </c>
      <c r="R82" s="84">
        <f>'[1]수량산출(1-1)_작업용'!R82</f>
        <v>0</v>
      </c>
      <c r="S82" s="84">
        <f>'[1]수량산출(1-1)_작업용'!S82</f>
        <v>0</v>
      </c>
      <c r="T82" s="84">
        <f>'[1]수량산출(1-1)_작업용'!T82</f>
        <v>0</v>
      </c>
      <c r="U82" s="84">
        <f>'[1]수량산출(1-1)_작업용'!U82</f>
        <v>0</v>
      </c>
      <c r="V82" s="84">
        <f>'[1]수량산출(1-1)_작업용'!V82</f>
        <v>0</v>
      </c>
      <c r="W82" s="74">
        <f t="shared" si="19"/>
        <v>0</v>
      </c>
      <c r="X82" s="151"/>
    </row>
    <row r="83" spans="1:46" ht="15" customHeight="1">
      <c r="A83" s="62" t="str">
        <f>'[1]수량산출(1-1)_작업용'!A83</f>
        <v>수위조절기</v>
      </c>
      <c r="B83" s="62" t="str">
        <f>'[1]수량산출(1-1)_작업용'!B83</f>
        <v>QUICK 4P</v>
      </c>
      <c r="C83" s="84">
        <f>'[1]수량산출(1-1)_작업용'!C83</f>
        <v>0</v>
      </c>
      <c r="D83" s="84">
        <f>'[1]수량산출(1-1)_작업용'!D83</f>
        <v>0</v>
      </c>
      <c r="E83" s="84">
        <f>'[1]수량산출(1-1)_작업용'!E83</f>
        <v>0</v>
      </c>
      <c r="F83" s="84">
        <f>'[1]수량산출(1-1)_작업용'!F83</f>
        <v>0</v>
      </c>
      <c r="G83" s="84">
        <f>'[1]수량산출(1-1)_작업용'!G83</f>
        <v>0</v>
      </c>
      <c r="H83" s="84">
        <f>'[1]수량산출(1-1)_작업용'!H83</f>
        <v>0</v>
      </c>
      <c r="I83" s="84">
        <f>'[1]수량산출(1-1)_작업용'!I83</f>
        <v>0</v>
      </c>
      <c r="J83" s="84">
        <f>'[1]수량산출(1-1)_작업용'!J83</f>
        <v>0</v>
      </c>
      <c r="K83" s="84">
        <f>'[1]수량산출(1-1)_작업용'!K83</f>
        <v>0</v>
      </c>
      <c r="L83" s="84">
        <f>'[1]수량산출(1-1)_작업용'!L83</f>
        <v>0</v>
      </c>
      <c r="M83" s="84">
        <f>'[1]수량산출(1-1)_작업용'!M83</f>
        <v>0</v>
      </c>
      <c r="N83" s="84">
        <f>'[1]수량산출(1-1)_작업용'!N83</f>
        <v>0</v>
      </c>
      <c r="O83" s="84">
        <f>'[1]수량산출(1-1)_작업용'!O83</f>
        <v>0</v>
      </c>
      <c r="P83" s="84">
        <f>'[1]수량산출(1-1)_작업용'!P83</f>
        <v>0</v>
      </c>
      <c r="Q83" s="84">
        <f>'[1]수량산출(1-1)_작업용'!Q83</f>
        <v>0</v>
      </c>
      <c r="R83" s="84">
        <f>'[1]수량산출(1-1)_작업용'!R83</f>
        <v>0</v>
      </c>
      <c r="S83" s="84">
        <f>'[1]수량산출(1-1)_작업용'!S83</f>
        <v>0</v>
      </c>
      <c r="T83" s="84">
        <f>'[1]수량산출(1-1)_작업용'!T83</f>
        <v>0</v>
      </c>
      <c r="U83" s="84">
        <f>'[1]수량산출(1-1)_작업용'!U83</f>
        <v>0</v>
      </c>
      <c r="V83" s="84">
        <f>'[1]수량산출(1-1)_작업용'!V83</f>
        <v>0</v>
      </c>
      <c r="W83" s="74">
        <f t="shared" si="19"/>
        <v>0</v>
      </c>
      <c r="X83" s="151"/>
    </row>
    <row r="84" spans="1:46" ht="15" customHeight="1">
      <c r="A84" s="62" t="str">
        <f>'[1]수량산출(1-1)_작업용'!A84</f>
        <v>수위조절기</v>
      </c>
      <c r="B84" s="62" t="str">
        <f>'[1]수량산출(1-1)_작업용'!B84</f>
        <v>QUICK 5P</v>
      </c>
      <c r="C84" s="84">
        <f>'[1]수량산출(1-1)_작업용'!C84</f>
        <v>0</v>
      </c>
      <c r="D84" s="84">
        <f>'[1]수량산출(1-1)_작업용'!D84</f>
        <v>0</v>
      </c>
      <c r="E84" s="84">
        <f>'[1]수량산출(1-1)_작업용'!E84</f>
        <v>0</v>
      </c>
      <c r="F84" s="84">
        <f>'[1]수량산출(1-1)_작업용'!F84</f>
        <v>0</v>
      </c>
      <c r="G84" s="84">
        <f>'[1]수량산출(1-1)_작업용'!G84</f>
        <v>0</v>
      </c>
      <c r="H84" s="84">
        <f>'[1]수량산출(1-1)_작업용'!H84</f>
        <v>0</v>
      </c>
      <c r="I84" s="84">
        <f>'[1]수량산출(1-1)_작업용'!I84</f>
        <v>0</v>
      </c>
      <c r="J84" s="84">
        <f>'[1]수량산출(1-1)_작업용'!J84</f>
        <v>0</v>
      </c>
      <c r="K84" s="84">
        <f>'[1]수량산출(1-1)_작업용'!K84</f>
        <v>0</v>
      </c>
      <c r="L84" s="84">
        <f>'[1]수량산출(1-1)_작업용'!L84</f>
        <v>0</v>
      </c>
      <c r="M84" s="84">
        <f>'[1]수량산출(1-1)_작업용'!M84</f>
        <v>0</v>
      </c>
      <c r="N84" s="84">
        <f>'[1]수량산출(1-1)_작업용'!N84</f>
        <v>0</v>
      </c>
      <c r="O84" s="84">
        <f>'[1]수량산출(1-1)_작업용'!O84</f>
        <v>0</v>
      </c>
      <c r="P84" s="84">
        <f>'[1]수량산출(1-1)_작업용'!P84</f>
        <v>0</v>
      </c>
      <c r="Q84" s="84">
        <f>'[1]수량산출(1-1)_작업용'!Q84</f>
        <v>0</v>
      </c>
      <c r="R84" s="84">
        <f>'[1]수량산출(1-1)_작업용'!R84</f>
        <v>0</v>
      </c>
      <c r="S84" s="84">
        <f>'[1]수량산출(1-1)_작업용'!S84</f>
        <v>0</v>
      </c>
      <c r="T84" s="84">
        <f>'[1]수량산출(1-1)_작업용'!T84</f>
        <v>0</v>
      </c>
      <c r="U84" s="84">
        <f>'[1]수량산출(1-1)_작업용'!U84</f>
        <v>0</v>
      </c>
      <c r="V84" s="84">
        <f>'[1]수량산출(1-1)_작업용'!V84</f>
        <v>0</v>
      </c>
      <c r="W84" s="74">
        <f t="shared" si="19"/>
        <v>0</v>
      </c>
      <c r="X84" s="151"/>
    </row>
    <row r="85" spans="1:46" s="99" customFormat="1" ht="15" customHeight="1">
      <c r="A85" s="62" t="str">
        <f>'[1]수량산출(1-1)_작업용'!A85</f>
        <v>백엽상</v>
      </c>
      <c r="B85" s="62" t="str">
        <f>'[1]수량산출(1-1)_작업용'!B85</f>
        <v>300x300x300</v>
      </c>
      <c r="C85" s="84">
        <f>'[1]수량산출(1-1)_작업용'!C85</f>
        <v>0</v>
      </c>
      <c r="D85" s="84">
        <f>'[1]수량산출(1-1)_작업용'!D85</f>
        <v>0</v>
      </c>
      <c r="E85" s="84">
        <f>'[1]수량산출(1-1)_작업용'!E85</f>
        <v>0</v>
      </c>
      <c r="F85" s="84">
        <f>'[1]수량산출(1-1)_작업용'!F85</f>
        <v>0</v>
      </c>
      <c r="G85" s="84">
        <f>'[1]수량산출(1-1)_작업용'!G85</f>
        <v>0</v>
      </c>
      <c r="H85" s="84">
        <f>'[1]수량산출(1-1)_작업용'!H85</f>
        <v>0</v>
      </c>
      <c r="I85" s="84">
        <f>'[1]수량산출(1-1)_작업용'!I85</f>
        <v>0</v>
      </c>
      <c r="J85" s="84">
        <f>'[1]수량산출(1-1)_작업용'!J85</f>
        <v>0</v>
      </c>
      <c r="K85" s="84">
        <f>'[1]수량산출(1-1)_작업용'!K85</f>
        <v>0</v>
      </c>
      <c r="L85" s="84">
        <f>'[1]수량산출(1-1)_작업용'!L85</f>
        <v>0</v>
      </c>
      <c r="M85" s="84">
        <f>'[1]수량산출(1-1)_작업용'!M85</f>
        <v>0</v>
      </c>
      <c r="N85" s="84">
        <f>'[1]수량산출(1-1)_작업용'!N85</f>
        <v>0</v>
      </c>
      <c r="O85" s="84">
        <f>'[1]수량산출(1-1)_작업용'!O85</f>
        <v>0</v>
      </c>
      <c r="P85" s="84">
        <f>'[1]수량산출(1-1)_작업용'!P85</f>
        <v>0</v>
      </c>
      <c r="Q85" s="84">
        <f>'[1]수량산출(1-1)_작업용'!Q85</f>
        <v>0</v>
      </c>
      <c r="R85" s="84">
        <f>'[1]수량산출(1-1)_작업용'!R85</f>
        <v>0</v>
      </c>
      <c r="S85" s="84">
        <f>'[1]수량산출(1-1)_작업용'!S85</f>
        <v>0</v>
      </c>
      <c r="T85" s="84">
        <f>'[1]수량산출(1-1)_작업용'!T85</f>
        <v>0</v>
      </c>
      <c r="U85" s="84">
        <f>'[1]수량산출(1-1)_작업용'!U85</f>
        <v>0</v>
      </c>
      <c r="V85" s="84">
        <f>'[1]수량산출(1-1)_작업용'!V85</f>
        <v>0</v>
      </c>
      <c r="W85" s="74">
        <f>SUM(C85:V85)</f>
        <v>0</v>
      </c>
      <c r="X85" s="151"/>
    </row>
    <row r="86" spans="1:46" ht="15" customHeight="1">
      <c r="A86" s="62" t="str">
        <f>'[1]수량산출(1-1)_작업용'!A86</f>
        <v>현장제어반</v>
      </c>
      <c r="B86" s="62" t="str">
        <f>'[1]수량산출(1-1)_작업용'!B86</f>
        <v>300x400X250</v>
      </c>
      <c r="C86" s="84">
        <f>'[1]수량산출(1-1)_작업용'!C86</f>
        <v>0</v>
      </c>
      <c r="D86" s="84">
        <f>'[1]수량산출(1-1)_작업용'!D86</f>
        <v>0</v>
      </c>
      <c r="E86" s="84">
        <f>'[1]수량산출(1-1)_작업용'!E86</f>
        <v>0</v>
      </c>
      <c r="F86" s="84">
        <f>'[1]수량산출(1-1)_작업용'!F86</f>
        <v>0</v>
      </c>
      <c r="G86" s="84">
        <f>'[1]수량산출(1-1)_작업용'!G86</f>
        <v>0</v>
      </c>
      <c r="H86" s="84">
        <f>'[1]수량산출(1-1)_작업용'!H86</f>
        <v>0</v>
      </c>
      <c r="I86" s="84">
        <f>'[1]수량산출(1-1)_작업용'!I86</f>
        <v>0</v>
      </c>
      <c r="J86" s="84">
        <f>'[1]수량산출(1-1)_작업용'!J86</f>
        <v>0</v>
      </c>
      <c r="K86" s="84">
        <f>'[1]수량산출(1-1)_작업용'!K86</f>
        <v>0</v>
      </c>
      <c r="L86" s="84">
        <f>'[1]수량산출(1-1)_작업용'!L86</f>
        <v>0</v>
      </c>
      <c r="M86" s="84">
        <f>'[1]수량산출(1-1)_작업용'!M86</f>
        <v>0</v>
      </c>
      <c r="N86" s="84">
        <f>'[1]수량산출(1-1)_작업용'!N86</f>
        <v>0</v>
      </c>
      <c r="O86" s="84">
        <f>'[1]수량산출(1-1)_작업용'!O86</f>
        <v>0</v>
      </c>
      <c r="P86" s="84">
        <f>'[1]수량산출(1-1)_작업용'!P86</f>
        <v>0</v>
      </c>
      <c r="Q86" s="84">
        <f>'[1]수량산출(1-1)_작업용'!Q86</f>
        <v>0</v>
      </c>
      <c r="R86" s="84">
        <f>'[1]수량산출(1-1)_작업용'!R86</f>
        <v>0</v>
      </c>
      <c r="S86" s="84">
        <f>'[1]수량산출(1-1)_작업용'!S86</f>
        <v>0</v>
      </c>
      <c r="T86" s="84">
        <f>'[1]수량산출(1-1)_작업용'!T86</f>
        <v>0</v>
      </c>
      <c r="U86" s="84">
        <f>'[1]수량산출(1-1)_작업용'!U86</f>
        <v>0</v>
      </c>
      <c r="V86" s="84">
        <f>'[1]수량산출(1-1)_작업용'!V86</f>
        <v>0</v>
      </c>
      <c r="W86" s="74">
        <f>SUM(C86:V86)</f>
        <v>0</v>
      </c>
      <c r="X86" s="151"/>
    </row>
    <row r="87" spans="1:46" ht="15" customHeight="1">
      <c r="A87" s="62" t="s">
        <v>201</v>
      </c>
      <c r="B87" s="62" t="s">
        <v>202</v>
      </c>
      <c r="C87" s="84">
        <f>'[1]수량산출(1-1)_작업용'!C87</f>
        <v>0</v>
      </c>
      <c r="D87" s="84">
        <f>'[1]수량산출(1-1)_작업용'!D87</f>
        <v>0</v>
      </c>
      <c r="E87" s="84">
        <f>'[1]수량산출(1-1)_작업용'!E87</f>
        <v>0</v>
      </c>
      <c r="F87" s="84">
        <f>'[1]수량산출(1-1)_작업용'!F87</f>
        <v>0</v>
      </c>
      <c r="G87" s="84">
        <f>'[1]수량산출(1-1)_작업용'!G87</f>
        <v>0</v>
      </c>
      <c r="H87" s="84">
        <f>'[1]수량산출(1-1)_작업용'!H87</f>
        <v>0</v>
      </c>
      <c r="I87" s="84">
        <f>'[1]수량산출(1-1)_작업용'!I87</f>
        <v>0</v>
      </c>
      <c r="J87" s="84">
        <f>'[1]수량산출(1-1)_작업용'!J87</f>
        <v>0</v>
      </c>
      <c r="K87" s="84">
        <f>'[1]수량산출(1-1)_작업용'!K87</f>
        <v>0</v>
      </c>
      <c r="L87" s="84">
        <f>'[1]수량산출(1-1)_작업용'!L87</f>
        <v>0</v>
      </c>
      <c r="M87" s="84">
        <f>'[1]수량산출(1-1)_작업용'!M87</f>
        <v>0</v>
      </c>
      <c r="N87" s="84">
        <f>'[1]수량산출(1-1)_작업용'!N87</f>
        <v>0</v>
      </c>
      <c r="O87" s="84">
        <f>'[1]수량산출(1-1)_작업용'!O87</f>
        <v>0</v>
      </c>
      <c r="P87" s="84">
        <f>'[1]수량산출(1-1)_작업용'!P87</f>
        <v>0</v>
      </c>
      <c r="Q87" s="84">
        <f>'[1]수량산출(1-1)_작업용'!Q87</f>
        <v>0</v>
      </c>
      <c r="R87" s="84">
        <f>'[1]수량산출(1-1)_작업용'!R87</f>
        <v>0</v>
      </c>
      <c r="S87" s="84">
        <f>'[1]수량산출(1-1)_작업용'!S87</f>
        <v>0</v>
      </c>
      <c r="T87" s="84">
        <f>'[1]수량산출(1-1)_작업용'!T87</f>
        <v>0</v>
      </c>
      <c r="U87" s="84">
        <f>'[1]수량산출(1-1)_작업용'!U87</f>
        <v>0</v>
      </c>
      <c r="V87" s="84">
        <f>'[1]수량산출(1-1)_작업용'!V87</f>
        <v>0</v>
      </c>
      <c r="W87" s="74">
        <f>SUM(C87:V87)</f>
        <v>0</v>
      </c>
      <c r="X87" s="151"/>
    </row>
    <row r="88" spans="1:46" s="53" customFormat="1" ht="19.899999999999999" customHeight="1">
      <c r="A88" s="91" t="s">
        <v>189</v>
      </c>
      <c r="B88" s="92">
        <v>8</v>
      </c>
      <c r="C88" s="152" t="s">
        <v>204</v>
      </c>
      <c r="D88" s="152"/>
      <c r="E88" s="152"/>
      <c r="F88" s="152"/>
      <c r="G88" s="152"/>
      <c r="H88" s="152"/>
      <c r="I88" s="152"/>
      <c r="J88" s="152"/>
      <c r="K88" s="152"/>
      <c r="L88" s="152"/>
      <c r="M88" s="152"/>
      <c r="N88" s="152"/>
      <c r="O88" s="152"/>
      <c r="P88" s="152"/>
      <c r="Q88" s="152"/>
      <c r="R88" s="152"/>
      <c r="S88" s="152"/>
      <c r="T88" s="152"/>
      <c r="U88" s="152"/>
      <c r="V88" s="152"/>
      <c r="W88" s="152"/>
    </row>
    <row r="89" spans="1:46" s="55" customFormat="1" ht="19.899999999999999" customHeight="1">
      <c r="A89" s="126" t="s">
        <v>190</v>
      </c>
      <c r="B89" s="126"/>
      <c r="C89" s="91">
        <v>8</v>
      </c>
      <c r="D89" s="91">
        <v>9</v>
      </c>
      <c r="E89" s="91"/>
      <c r="F89" s="91"/>
      <c r="G89" s="91"/>
      <c r="H89" s="91"/>
      <c r="I89" s="91"/>
      <c r="J89" s="91"/>
      <c r="K89" s="91"/>
      <c r="L89" s="91"/>
      <c r="M89" s="91"/>
      <c r="N89" s="91"/>
      <c r="O89" s="91"/>
      <c r="P89" s="91"/>
      <c r="Q89" s="91"/>
      <c r="R89" s="91"/>
      <c r="S89" s="91"/>
      <c r="T89" s="91"/>
      <c r="U89" s="91"/>
      <c r="V89" s="91"/>
      <c r="W89" s="130" t="s">
        <v>187</v>
      </c>
    </row>
    <row r="90" spans="1:46" s="55" customFormat="1" ht="19.899999999999999" customHeight="1">
      <c r="A90" s="126" t="s">
        <v>196</v>
      </c>
      <c r="B90" s="126"/>
      <c r="C90" s="79">
        <v>4</v>
      </c>
      <c r="D90" s="79">
        <v>3</v>
      </c>
      <c r="E90" s="79"/>
      <c r="F90" s="79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126"/>
      <c r="Z90" s="93"/>
      <c r="AA90" s="94">
        <f t="shared" ref="AA90:AT90" si="20">C89</f>
        <v>8</v>
      </c>
      <c r="AB90" s="94">
        <f t="shared" si="20"/>
        <v>9</v>
      </c>
      <c r="AC90" s="94">
        <f t="shared" si="20"/>
        <v>0</v>
      </c>
      <c r="AD90" s="94">
        <f t="shared" si="20"/>
        <v>0</v>
      </c>
      <c r="AE90" s="94">
        <f t="shared" si="20"/>
        <v>0</v>
      </c>
      <c r="AF90" s="94">
        <f t="shared" si="20"/>
        <v>0</v>
      </c>
      <c r="AG90" s="94">
        <f t="shared" si="20"/>
        <v>0</v>
      </c>
      <c r="AH90" s="94">
        <f t="shared" si="20"/>
        <v>0</v>
      </c>
      <c r="AI90" s="94">
        <f t="shared" si="20"/>
        <v>0</v>
      </c>
      <c r="AJ90" s="94">
        <f t="shared" si="20"/>
        <v>0</v>
      </c>
      <c r="AK90" s="94">
        <f t="shared" si="20"/>
        <v>0</v>
      </c>
      <c r="AL90" s="94">
        <f t="shared" si="20"/>
        <v>0</v>
      </c>
      <c r="AM90" s="94">
        <f t="shared" si="20"/>
        <v>0</v>
      </c>
      <c r="AN90" s="94">
        <f t="shared" si="20"/>
        <v>0</v>
      </c>
      <c r="AO90" s="94">
        <f t="shared" si="20"/>
        <v>0</v>
      </c>
      <c r="AP90" s="94">
        <f t="shared" si="20"/>
        <v>0</v>
      </c>
      <c r="AQ90" s="94">
        <f t="shared" si="20"/>
        <v>0</v>
      </c>
      <c r="AR90" s="94">
        <f t="shared" si="20"/>
        <v>0</v>
      </c>
      <c r="AS90" s="94">
        <f t="shared" si="20"/>
        <v>0</v>
      </c>
      <c r="AT90" s="94">
        <f t="shared" si="20"/>
        <v>0</v>
      </c>
    </row>
    <row r="91" spans="1:46" ht="15" customHeight="1">
      <c r="A91" s="62" t="str">
        <f>'[1]수량산출(1-1)_작업용'!A91</f>
        <v>나사없는 전선관</v>
      </c>
      <c r="B91" s="62" t="str">
        <f>'[1]수량산출(1-1)_작업용'!B91</f>
        <v>E19</v>
      </c>
      <c r="C91" s="84">
        <f>'[1]수량산출(1-1)_작업용'!C91</f>
        <v>1</v>
      </c>
      <c r="D91" s="84">
        <f>'[1]수량산출(1-1)_작업용'!D91</f>
        <v>1</v>
      </c>
      <c r="E91" s="84">
        <f>'[1]수량산출(1-1)_작업용'!E91</f>
        <v>0</v>
      </c>
      <c r="F91" s="84">
        <f>'[1]수량산출(1-1)_작업용'!F91</f>
        <v>0</v>
      </c>
      <c r="G91" s="84">
        <f>'[1]수량산출(1-1)_작업용'!G91</f>
        <v>0</v>
      </c>
      <c r="H91" s="84">
        <f>'[1]수량산출(1-1)_작업용'!H91</f>
        <v>0</v>
      </c>
      <c r="I91" s="84">
        <f>'[1]수량산출(1-1)_작업용'!I91</f>
        <v>0</v>
      </c>
      <c r="J91" s="84">
        <f>'[1]수량산출(1-1)_작업용'!J91</f>
        <v>0</v>
      </c>
      <c r="K91" s="84">
        <f>'[1]수량산출(1-1)_작업용'!K91</f>
        <v>0</v>
      </c>
      <c r="L91" s="84">
        <f>'[1]수량산출(1-1)_작업용'!L91</f>
        <v>0</v>
      </c>
      <c r="M91" s="84">
        <f>'[1]수량산출(1-1)_작업용'!M91</f>
        <v>0</v>
      </c>
      <c r="N91" s="84">
        <f>'[1]수량산출(1-1)_작업용'!N91</f>
        <v>0</v>
      </c>
      <c r="O91" s="84">
        <f>'[1]수량산출(1-1)_작업용'!O91</f>
        <v>0</v>
      </c>
      <c r="P91" s="84">
        <f>'[1]수량산출(1-1)_작업용'!P91</f>
        <v>0</v>
      </c>
      <c r="Q91" s="84">
        <f>'[1]수량산출(1-1)_작업용'!Q91</f>
        <v>0</v>
      </c>
      <c r="R91" s="84">
        <f>'[1]수량산출(1-1)_작업용'!R91</f>
        <v>0</v>
      </c>
      <c r="S91" s="84">
        <f>'[1]수량산출(1-1)_작업용'!S91</f>
        <v>0</v>
      </c>
      <c r="T91" s="84">
        <f>'[1]수량산출(1-1)_작업용'!T91</f>
        <v>0</v>
      </c>
      <c r="U91" s="84">
        <f>'[1]수량산출(1-1)_작업용'!U91</f>
        <v>0</v>
      </c>
      <c r="V91" s="84">
        <f>'[1]수량산출(1-1)_작업용'!V91</f>
        <v>0</v>
      </c>
      <c r="W91" s="74">
        <f>$C$90*C91+$D$90*D91+$E$90*E91+$F$90*F91+$G$90*G91+$H$90*H91+$I$90*I91+$J$90*J91+$K$90*K91+$L$90*L91+$M$90*M91+$N$90*N91+$O$90*O91+$P$90*P91+$Q$90*Q91+$R$90*R91+$S$90*S91+$T$90*T91+$U$90*U91+$V$90*V91</f>
        <v>7</v>
      </c>
      <c r="X91" s="149" t="s">
        <v>197</v>
      </c>
      <c r="Z91" s="96">
        <v>16</v>
      </c>
      <c r="AA91" s="97">
        <f t="shared" ref="AA91:AT91" si="21">$Z$5*C91</f>
        <v>16</v>
      </c>
      <c r="AB91" s="97">
        <f t="shared" si="21"/>
        <v>16</v>
      </c>
      <c r="AC91" s="97">
        <f t="shared" si="21"/>
        <v>0</v>
      </c>
      <c r="AD91" s="97">
        <f t="shared" si="21"/>
        <v>0</v>
      </c>
      <c r="AE91" s="97">
        <f t="shared" si="21"/>
        <v>0</v>
      </c>
      <c r="AF91" s="97">
        <f t="shared" si="21"/>
        <v>0</v>
      </c>
      <c r="AG91" s="97">
        <f t="shared" si="21"/>
        <v>0</v>
      </c>
      <c r="AH91" s="97">
        <f t="shared" si="21"/>
        <v>0</v>
      </c>
      <c r="AI91" s="97">
        <f t="shared" si="21"/>
        <v>0</v>
      </c>
      <c r="AJ91" s="97">
        <f t="shared" si="21"/>
        <v>0</v>
      </c>
      <c r="AK91" s="97">
        <f t="shared" si="21"/>
        <v>0</v>
      </c>
      <c r="AL91" s="97">
        <f t="shared" si="21"/>
        <v>0</v>
      </c>
      <c r="AM91" s="97">
        <f t="shared" si="21"/>
        <v>0</v>
      </c>
      <c r="AN91" s="97">
        <f t="shared" si="21"/>
        <v>0</v>
      </c>
      <c r="AO91" s="97">
        <f t="shared" si="21"/>
        <v>0</v>
      </c>
      <c r="AP91" s="97">
        <f t="shared" si="21"/>
        <v>0</v>
      </c>
      <c r="AQ91" s="97">
        <f t="shared" si="21"/>
        <v>0</v>
      </c>
      <c r="AR91" s="97">
        <f t="shared" si="21"/>
        <v>0</v>
      </c>
      <c r="AS91" s="97">
        <f t="shared" si="21"/>
        <v>0</v>
      </c>
      <c r="AT91" s="97">
        <f t="shared" si="21"/>
        <v>0</v>
      </c>
    </row>
    <row r="92" spans="1:46" ht="15" customHeight="1">
      <c r="A92" s="62" t="str">
        <f>'[1]수량산출(1-1)_작업용'!A92</f>
        <v>나사없는 전선관</v>
      </c>
      <c r="B92" s="62" t="str">
        <f>'[1]수량산출(1-1)_작업용'!B92</f>
        <v>E25</v>
      </c>
      <c r="C92" s="84">
        <f>'[1]수량산출(1-1)_작업용'!C92</f>
        <v>0</v>
      </c>
      <c r="D92" s="84">
        <f>'[1]수량산출(1-1)_작업용'!D92</f>
        <v>0</v>
      </c>
      <c r="E92" s="84">
        <f>'[1]수량산출(1-1)_작업용'!E92</f>
        <v>0</v>
      </c>
      <c r="F92" s="84">
        <f>'[1]수량산출(1-1)_작업용'!F92</f>
        <v>0</v>
      </c>
      <c r="G92" s="84">
        <f>'[1]수량산출(1-1)_작업용'!G92</f>
        <v>0</v>
      </c>
      <c r="H92" s="84">
        <f>'[1]수량산출(1-1)_작업용'!H92</f>
        <v>0</v>
      </c>
      <c r="I92" s="84">
        <f>'[1]수량산출(1-1)_작업용'!I92</f>
        <v>0</v>
      </c>
      <c r="J92" s="84">
        <f>'[1]수량산출(1-1)_작업용'!J92</f>
        <v>0</v>
      </c>
      <c r="K92" s="84">
        <f>'[1]수량산출(1-1)_작업용'!K92</f>
        <v>0</v>
      </c>
      <c r="L92" s="84">
        <f>'[1]수량산출(1-1)_작업용'!L92</f>
        <v>0</v>
      </c>
      <c r="M92" s="84">
        <f>'[1]수량산출(1-1)_작업용'!M92</f>
        <v>0</v>
      </c>
      <c r="N92" s="84">
        <f>'[1]수량산출(1-1)_작업용'!N92</f>
        <v>0</v>
      </c>
      <c r="O92" s="84">
        <f>'[1]수량산출(1-1)_작업용'!O92</f>
        <v>0</v>
      </c>
      <c r="P92" s="84">
        <f>'[1]수량산출(1-1)_작업용'!P92</f>
        <v>0</v>
      </c>
      <c r="Q92" s="84">
        <f>'[1]수량산출(1-1)_작업용'!Q92</f>
        <v>0</v>
      </c>
      <c r="R92" s="84">
        <f>'[1]수량산출(1-1)_작업용'!R92</f>
        <v>0</v>
      </c>
      <c r="S92" s="84">
        <f>'[1]수량산출(1-1)_작업용'!S92</f>
        <v>0</v>
      </c>
      <c r="T92" s="84">
        <f>'[1]수량산출(1-1)_작업용'!T92</f>
        <v>0</v>
      </c>
      <c r="U92" s="84">
        <f>'[1]수량산출(1-1)_작업용'!U92</f>
        <v>0</v>
      </c>
      <c r="V92" s="84">
        <f>'[1]수량산출(1-1)_작업용'!V92</f>
        <v>0</v>
      </c>
      <c r="W92" s="74">
        <f t="shared" ref="W92:W107" si="22">$C$90*C92+$D$90*D92+$E$90*E92+$F$90*F92+$G$90*G92+$H$90*H92+$I$90*I92+$J$90*J92+$K$90*K92+$L$90*L92+$M$90*M92+$N$90*N92+$O$90*O92+$P$90*P92+$Q$90*Q92+$R$90*R92+$S$90*S92+$T$90*T92+$U$90*U92+$V$90*V92</f>
        <v>0</v>
      </c>
      <c r="X92" s="150"/>
      <c r="Z92" s="98">
        <v>22</v>
      </c>
      <c r="AA92" s="97">
        <f t="shared" ref="AA92:AT92" si="23">$Z$6*C92</f>
        <v>0</v>
      </c>
      <c r="AB92" s="97">
        <f t="shared" si="23"/>
        <v>0</v>
      </c>
      <c r="AC92" s="97">
        <f t="shared" si="23"/>
        <v>0</v>
      </c>
      <c r="AD92" s="97">
        <f t="shared" si="23"/>
        <v>0</v>
      </c>
      <c r="AE92" s="97">
        <f t="shared" si="23"/>
        <v>0</v>
      </c>
      <c r="AF92" s="97">
        <f t="shared" si="23"/>
        <v>0</v>
      </c>
      <c r="AG92" s="97">
        <f t="shared" si="23"/>
        <v>0</v>
      </c>
      <c r="AH92" s="97">
        <f t="shared" si="23"/>
        <v>0</v>
      </c>
      <c r="AI92" s="97">
        <f t="shared" si="23"/>
        <v>0</v>
      </c>
      <c r="AJ92" s="97">
        <f t="shared" si="23"/>
        <v>0</v>
      </c>
      <c r="AK92" s="97">
        <f t="shared" si="23"/>
        <v>0</v>
      </c>
      <c r="AL92" s="97">
        <f t="shared" si="23"/>
        <v>0</v>
      </c>
      <c r="AM92" s="97">
        <f t="shared" si="23"/>
        <v>0</v>
      </c>
      <c r="AN92" s="97">
        <f t="shared" si="23"/>
        <v>0</v>
      </c>
      <c r="AO92" s="97">
        <f t="shared" si="23"/>
        <v>0</v>
      </c>
      <c r="AP92" s="97">
        <f t="shared" si="23"/>
        <v>0</v>
      </c>
      <c r="AQ92" s="97">
        <f t="shared" si="23"/>
        <v>0</v>
      </c>
      <c r="AR92" s="97">
        <f t="shared" si="23"/>
        <v>0</v>
      </c>
      <c r="AS92" s="97">
        <f t="shared" si="23"/>
        <v>0</v>
      </c>
      <c r="AT92" s="97">
        <f t="shared" si="23"/>
        <v>0</v>
      </c>
    </row>
    <row r="93" spans="1:46" ht="15" customHeight="1">
      <c r="A93" s="62" t="str">
        <f>'[1]수량산출(1-1)_작업용'!A93</f>
        <v>나사없는 전선관</v>
      </c>
      <c r="B93" s="62" t="str">
        <f>'[1]수량산출(1-1)_작업용'!B93</f>
        <v>E31</v>
      </c>
      <c r="C93" s="84">
        <f>'[1]수량산출(1-1)_작업용'!C93</f>
        <v>0</v>
      </c>
      <c r="D93" s="84">
        <f>'[1]수량산출(1-1)_작업용'!D93</f>
        <v>0</v>
      </c>
      <c r="E93" s="84">
        <f>'[1]수량산출(1-1)_작업용'!E93</f>
        <v>0</v>
      </c>
      <c r="F93" s="84">
        <f>'[1]수량산출(1-1)_작업용'!F93</f>
        <v>0</v>
      </c>
      <c r="G93" s="84">
        <f>'[1]수량산출(1-1)_작업용'!G93</f>
        <v>0</v>
      </c>
      <c r="H93" s="84">
        <f>'[1]수량산출(1-1)_작업용'!H93</f>
        <v>0</v>
      </c>
      <c r="I93" s="84">
        <f>'[1]수량산출(1-1)_작업용'!I93</f>
        <v>0</v>
      </c>
      <c r="J93" s="84">
        <f>'[1]수량산출(1-1)_작업용'!J93</f>
        <v>0</v>
      </c>
      <c r="K93" s="84">
        <f>'[1]수량산출(1-1)_작업용'!K93</f>
        <v>0</v>
      </c>
      <c r="L93" s="84">
        <f>'[1]수량산출(1-1)_작업용'!L93</f>
        <v>0</v>
      </c>
      <c r="M93" s="84">
        <f>'[1]수량산출(1-1)_작업용'!M93</f>
        <v>0</v>
      </c>
      <c r="N93" s="84">
        <f>'[1]수량산출(1-1)_작업용'!N93</f>
        <v>0</v>
      </c>
      <c r="O93" s="84">
        <f>'[1]수량산출(1-1)_작업용'!O93</f>
        <v>0</v>
      </c>
      <c r="P93" s="84">
        <f>'[1]수량산출(1-1)_작업용'!P93</f>
        <v>0</v>
      </c>
      <c r="Q93" s="84">
        <f>'[1]수량산출(1-1)_작업용'!Q93</f>
        <v>0</v>
      </c>
      <c r="R93" s="84">
        <f>'[1]수량산출(1-1)_작업용'!R93</f>
        <v>0</v>
      </c>
      <c r="S93" s="84">
        <f>'[1]수량산출(1-1)_작업용'!S93</f>
        <v>0</v>
      </c>
      <c r="T93" s="84">
        <f>'[1]수량산출(1-1)_작업용'!T93</f>
        <v>0</v>
      </c>
      <c r="U93" s="84">
        <f>'[1]수량산출(1-1)_작업용'!U93</f>
        <v>0</v>
      </c>
      <c r="V93" s="84">
        <f>'[1]수량산출(1-1)_작업용'!V93</f>
        <v>0</v>
      </c>
      <c r="W93" s="74">
        <f t="shared" si="22"/>
        <v>0</v>
      </c>
      <c r="X93" s="150"/>
      <c r="Z93" s="98">
        <v>28</v>
      </c>
      <c r="AA93" s="97">
        <f t="shared" ref="AA93:AT93" si="24">$Z$7*C93</f>
        <v>0</v>
      </c>
      <c r="AB93" s="97">
        <f t="shared" si="24"/>
        <v>0</v>
      </c>
      <c r="AC93" s="97">
        <f t="shared" si="24"/>
        <v>0</v>
      </c>
      <c r="AD93" s="97">
        <f t="shared" si="24"/>
        <v>0</v>
      </c>
      <c r="AE93" s="97">
        <f t="shared" si="24"/>
        <v>0</v>
      </c>
      <c r="AF93" s="97">
        <f t="shared" si="24"/>
        <v>0</v>
      </c>
      <c r="AG93" s="97">
        <f t="shared" si="24"/>
        <v>0</v>
      </c>
      <c r="AH93" s="97">
        <f t="shared" si="24"/>
        <v>0</v>
      </c>
      <c r="AI93" s="97">
        <f t="shared" si="24"/>
        <v>0</v>
      </c>
      <c r="AJ93" s="97">
        <f t="shared" si="24"/>
        <v>0</v>
      </c>
      <c r="AK93" s="97">
        <f t="shared" si="24"/>
        <v>0</v>
      </c>
      <c r="AL93" s="97">
        <f t="shared" si="24"/>
        <v>0</v>
      </c>
      <c r="AM93" s="97">
        <f t="shared" si="24"/>
        <v>0</v>
      </c>
      <c r="AN93" s="97">
        <f t="shared" si="24"/>
        <v>0</v>
      </c>
      <c r="AO93" s="97">
        <f t="shared" si="24"/>
        <v>0</v>
      </c>
      <c r="AP93" s="97">
        <f t="shared" si="24"/>
        <v>0</v>
      </c>
      <c r="AQ93" s="97">
        <f t="shared" si="24"/>
        <v>0</v>
      </c>
      <c r="AR93" s="97">
        <f t="shared" si="24"/>
        <v>0</v>
      </c>
      <c r="AS93" s="97">
        <f t="shared" si="24"/>
        <v>0</v>
      </c>
      <c r="AT93" s="97">
        <f t="shared" si="24"/>
        <v>0</v>
      </c>
    </row>
    <row r="94" spans="1:46" ht="15" customHeight="1">
      <c r="A94" s="62" t="str">
        <f>'[1]수량산출(1-1)_작업용'!A94</f>
        <v>나사없는 전선관</v>
      </c>
      <c r="B94" s="62" t="str">
        <f>'[1]수량산출(1-1)_작업용'!B94</f>
        <v>E39</v>
      </c>
      <c r="C94" s="84">
        <f>'[1]수량산출(1-1)_작업용'!C94</f>
        <v>0</v>
      </c>
      <c r="D94" s="84">
        <f>'[1]수량산출(1-1)_작업용'!D94</f>
        <v>0</v>
      </c>
      <c r="E94" s="84">
        <f>'[1]수량산출(1-1)_작업용'!E94</f>
        <v>0</v>
      </c>
      <c r="F94" s="84">
        <f>'[1]수량산출(1-1)_작업용'!F94</f>
        <v>0</v>
      </c>
      <c r="G94" s="84">
        <f>'[1]수량산출(1-1)_작업용'!G94</f>
        <v>0</v>
      </c>
      <c r="H94" s="84">
        <f>'[1]수량산출(1-1)_작업용'!H94</f>
        <v>0</v>
      </c>
      <c r="I94" s="84">
        <f>'[1]수량산출(1-1)_작업용'!I94</f>
        <v>0</v>
      </c>
      <c r="J94" s="84">
        <f>'[1]수량산출(1-1)_작업용'!J94</f>
        <v>0</v>
      </c>
      <c r="K94" s="84">
        <f>'[1]수량산출(1-1)_작업용'!K94</f>
        <v>0</v>
      </c>
      <c r="L94" s="84">
        <f>'[1]수량산출(1-1)_작업용'!L94</f>
        <v>0</v>
      </c>
      <c r="M94" s="84">
        <f>'[1]수량산출(1-1)_작업용'!M94</f>
        <v>0</v>
      </c>
      <c r="N94" s="84">
        <f>'[1]수량산출(1-1)_작업용'!N94</f>
        <v>0</v>
      </c>
      <c r="O94" s="84">
        <f>'[1]수량산출(1-1)_작업용'!O94</f>
        <v>0</v>
      </c>
      <c r="P94" s="84">
        <f>'[1]수량산출(1-1)_작업용'!P94</f>
        <v>0</v>
      </c>
      <c r="Q94" s="84">
        <f>'[1]수량산출(1-1)_작업용'!Q94</f>
        <v>0</v>
      </c>
      <c r="R94" s="84">
        <f>'[1]수량산출(1-1)_작업용'!R94</f>
        <v>0</v>
      </c>
      <c r="S94" s="84">
        <f>'[1]수량산출(1-1)_작업용'!S94</f>
        <v>0</v>
      </c>
      <c r="T94" s="84">
        <f>'[1]수량산출(1-1)_작업용'!T94</f>
        <v>0</v>
      </c>
      <c r="U94" s="84">
        <f>'[1]수량산출(1-1)_작업용'!U94</f>
        <v>0</v>
      </c>
      <c r="V94" s="84">
        <f>'[1]수량산출(1-1)_작업용'!V94</f>
        <v>0</v>
      </c>
      <c r="W94" s="74">
        <f t="shared" si="22"/>
        <v>0</v>
      </c>
      <c r="X94" s="150"/>
      <c r="Z94" s="98">
        <v>32</v>
      </c>
      <c r="AA94" s="97">
        <f t="shared" ref="AA94:AT94" si="25">$Z$8*C94</f>
        <v>0</v>
      </c>
      <c r="AB94" s="97">
        <f t="shared" si="25"/>
        <v>0</v>
      </c>
      <c r="AC94" s="97">
        <f t="shared" si="25"/>
        <v>0</v>
      </c>
      <c r="AD94" s="97">
        <f t="shared" si="25"/>
        <v>0</v>
      </c>
      <c r="AE94" s="97">
        <f t="shared" si="25"/>
        <v>0</v>
      </c>
      <c r="AF94" s="97">
        <f t="shared" si="25"/>
        <v>0</v>
      </c>
      <c r="AG94" s="97">
        <f t="shared" si="25"/>
        <v>0</v>
      </c>
      <c r="AH94" s="97">
        <f t="shared" si="25"/>
        <v>0</v>
      </c>
      <c r="AI94" s="97">
        <f t="shared" si="25"/>
        <v>0</v>
      </c>
      <c r="AJ94" s="97">
        <f t="shared" si="25"/>
        <v>0</v>
      </c>
      <c r="AK94" s="97">
        <f t="shared" si="25"/>
        <v>0</v>
      </c>
      <c r="AL94" s="97">
        <f t="shared" si="25"/>
        <v>0</v>
      </c>
      <c r="AM94" s="97">
        <f t="shared" si="25"/>
        <v>0</v>
      </c>
      <c r="AN94" s="97">
        <f t="shared" si="25"/>
        <v>0</v>
      </c>
      <c r="AO94" s="97">
        <f t="shared" si="25"/>
        <v>0</v>
      </c>
      <c r="AP94" s="97">
        <f t="shared" si="25"/>
        <v>0</v>
      </c>
      <c r="AQ94" s="97">
        <f t="shared" si="25"/>
        <v>0</v>
      </c>
      <c r="AR94" s="97">
        <f t="shared" si="25"/>
        <v>0</v>
      </c>
      <c r="AS94" s="97">
        <f t="shared" si="25"/>
        <v>0</v>
      </c>
      <c r="AT94" s="97">
        <f t="shared" si="25"/>
        <v>0</v>
      </c>
    </row>
    <row r="95" spans="1:46" ht="15" customHeight="1">
      <c r="A95" s="62" t="str">
        <f>'[1]수량산출(1-1)_작업용'!A95</f>
        <v>CD관</v>
      </c>
      <c r="B95" s="62" t="str">
        <f>'[1]수량산출(1-1)_작업용'!B95</f>
        <v>16C</v>
      </c>
      <c r="C95" s="84">
        <f>'[1]수량산출(1-1)_작업용'!C95</f>
        <v>0</v>
      </c>
      <c r="D95" s="84">
        <f>'[1]수량산출(1-1)_작업용'!D95</f>
        <v>0</v>
      </c>
      <c r="E95" s="84">
        <f>'[1]수량산출(1-1)_작업용'!E95</f>
        <v>0</v>
      </c>
      <c r="F95" s="84">
        <f>'[1]수량산출(1-1)_작업용'!F95</f>
        <v>0</v>
      </c>
      <c r="G95" s="84">
        <f>'[1]수량산출(1-1)_작업용'!G95</f>
        <v>0</v>
      </c>
      <c r="H95" s="84">
        <f>'[1]수량산출(1-1)_작업용'!H95</f>
        <v>0</v>
      </c>
      <c r="I95" s="84">
        <f>'[1]수량산출(1-1)_작업용'!I95</f>
        <v>0</v>
      </c>
      <c r="J95" s="84">
        <f>'[1]수량산출(1-1)_작업용'!J95</f>
        <v>0</v>
      </c>
      <c r="K95" s="84">
        <f>'[1]수량산출(1-1)_작업용'!K95</f>
        <v>0</v>
      </c>
      <c r="L95" s="84">
        <f>'[1]수량산출(1-1)_작업용'!L95</f>
        <v>0</v>
      </c>
      <c r="M95" s="84">
        <f>'[1]수량산출(1-1)_작업용'!M95</f>
        <v>0</v>
      </c>
      <c r="N95" s="84">
        <f>'[1]수량산출(1-1)_작업용'!N95</f>
        <v>0</v>
      </c>
      <c r="O95" s="84">
        <f>'[1]수량산출(1-1)_작업용'!O95</f>
        <v>0</v>
      </c>
      <c r="P95" s="84">
        <f>'[1]수량산출(1-1)_작업용'!P95</f>
        <v>0</v>
      </c>
      <c r="Q95" s="84">
        <f>'[1]수량산출(1-1)_작업용'!Q95</f>
        <v>0</v>
      </c>
      <c r="R95" s="84">
        <f>'[1]수량산출(1-1)_작업용'!R95</f>
        <v>0</v>
      </c>
      <c r="S95" s="84">
        <f>'[1]수량산출(1-1)_작업용'!S95</f>
        <v>0</v>
      </c>
      <c r="T95" s="84">
        <f>'[1]수량산출(1-1)_작업용'!T95</f>
        <v>0</v>
      </c>
      <c r="U95" s="84">
        <f>'[1]수량산출(1-1)_작업용'!U95</f>
        <v>0</v>
      </c>
      <c r="V95" s="84">
        <f>'[1]수량산출(1-1)_작업용'!V95</f>
        <v>0</v>
      </c>
      <c r="W95" s="74">
        <f t="shared" si="22"/>
        <v>0</v>
      </c>
      <c r="X95" s="150"/>
      <c r="Z95" s="98"/>
      <c r="AA95" s="97"/>
      <c r="AB95" s="97"/>
      <c r="AC95" s="97"/>
      <c r="AD95" s="97"/>
      <c r="AE95" s="97"/>
      <c r="AF95" s="97"/>
      <c r="AG95" s="97"/>
      <c r="AH95" s="97"/>
      <c r="AI95" s="97"/>
      <c r="AJ95" s="97"/>
      <c r="AK95" s="97"/>
      <c r="AL95" s="97"/>
      <c r="AM95" s="97"/>
      <c r="AN95" s="97"/>
      <c r="AO95" s="97"/>
      <c r="AP95" s="97"/>
      <c r="AQ95" s="97"/>
      <c r="AR95" s="97"/>
      <c r="AS95" s="97"/>
      <c r="AT95" s="97"/>
    </row>
    <row r="96" spans="1:46" ht="15" customHeight="1">
      <c r="A96" s="62" t="str">
        <f>'[1]수량산출(1-1)_작업용'!A96</f>
        <v>지중전선관(ELP)</v>
      </c>
      <c r="B96" s="62" t="str">
        <f>'[1]수량산출(1-1)_작업용'!B96</f>
        <v>ELP 30</v>
      </c>
      <c r="C96" s="84">
        <f>'[1]수량산출(1-1)_작업용'!C96</f>
        <v>0</v>
      </c>
      <c r="D96" s="84">
        <f>'[1]수량산출(1-1)_작업용'!D96</f>
        <v>0</v>
      </c>
      <c r="E96" s="84">
        <f>'[1]수량산출(1-1)_작업용'!E96</f>
        <v>0</v>
      </c>
      <c r="F96" s="84">
        <f>'[1]수량산출(1-1)_작업용'!F96</f>
        <v>0</v>
      </c>
      <c r="G96" s="84">
        <f>'[1]수량산출(1-1)_작업용'!G96</f>
        <v>0</v>
      </c>
      <c r="H96" s="84">
        <f>'[1]수량산출(1-1)_작업용'!H96</f>
        <v>0</v>
      </c>
      <c r="I96" s="84">
        <f>'[1]수량산출(1-1)_작업용'!I96</f>
        <v>0</v>
      </c>
      <c r="J96" s="84">
        <f>'[1]수량산출(1-1)_작업용'!J96</f>
        <v>0</v>
      </c>
      <c r="K96" s="84">
        <f>'[1]수량산출(1-1)_작업용'!K96</f>
        <v>0</v>
      </c>
      <c r="L96" s="84">
        <f>'[1]수량산출(1-1)_작업용'!L96</f>
        <v>0</v>
      </c>
      <c r="M96" s="84">
        <f>'[1]수량산출(1-1)_작업용'!M96</f>
        <v>0</v>
      </c>
      <c r="N96" s="84">
        <f>'[1]수량산출(1-1)_작업용'!N96</f>
        <v>0</v>
      </c>
      <c r="O96" s="84">
        <f>'[1]수량산출(1-1)_작업용'!O96</f>
        <v>0</v>
      </c>
      <c r="P96" s="84">
        <f>'[1]수량산출(1-1)_작업용'!P96</f>
        <v>0</v>
      </c>
      <c r="Q96" s="84">
        <f>'[1]수량산출(1-1)_작업용'!Q96</f>
        <v>0</v>
      </c>
      <c r="R96" s="84">
        <f>'[1]수량산출(1-1)_작업용'!R96</f>
        <v>0</v>
      </c>
      <c r="S96" s="84">
        <f>'[1]수량산출(1-1)_작업용'!S96</f>
        <v>0</v>
      </c>
      <c r="T96" s="84">
        <f>'[1]수량산출(1-1)_작업용'!T96</f>
        <v>0</v>
      </c>
      <c r="U96" s="84">
        <f>'[1]수량산출(1-1)_작업용'!U96</f>
        <v>0</v>
      </c>
      <c r="V96" s="84">
        <f>'[1]수량산출(1-1)_작업용'!V96</f>
        <v>0</v>
      </c>
      <c r="W96" s="74">
        <f t="shared" si="22"/>
        <v>0</v>
      </c>
      <c r="X96" s="150"/>
      <c r="Z96" s="98"/>
      <c r="AA96" s="97"/>
      <c r="AB96" s="97"/>
      <c r="AC96" s="97"/>
      <c r="AD96" s="97"/>
      <c r="AE96" s="97"/>
      <c r="AF96" s="97"/>
      <c r="AG96" s="97"/>
      <c r="AH96" s="97"/>
      <c r="AI96" s="97"/>
      <c r="AJ96" s="97"/>
      <c r="AK96" s="97"/>
      <c r="AL96" s="97"/>
      <c r="AM96" s="97"/>
      <c r="AN96" s="97"/>
      <c r="AO96" s="97"/>
      <c r="AP96" s="97"/>
      <c r="AQ96" s="97"/>
      <c r="AR96" s="97"/>
      <c r="AS96" s="97"/>
      <c r="AT96" s="97"/>
    </row>
    <row r="97" spans="1:46" ht="15" customHeight="1">
      <c r="A97" s="62" t="str">
        <f>'[1]수량산출(1-1)_작업용'!A97</f>
        <v>지중전선관(ELP)</v>
      </c>
      <c r="B97" s="62" t="str">
        <f>'[1]수량산출(1-1)_작업용'!B97</f>
        <v>ELP 50</v>
      </c>
      <c r="C97" s="84">
        <f>'[1]수량산출(1-1)_작업용'!C97</f>
        <v>0</v>
      </c>
      <c r="D97" s="84">
        <f>'[1]수량산출(1-1)_작업용'!D97</f>
        <v>0</v>
      </c>
      <c r="E97" s="84">
        <f>'[1]수량산출(1-1)_작업용'!E97</f>
        <v>0</v>
      </c>
      <c r="F97" s="84">
        <f>'[1]수량산출(1-1)_작업용'!F97</f>
        <v>0</v>
      </c>
      <c r="G97" s="84">
        <f>'[1]수량산출(1-1)_작업용'!G97</f>
        <v>0</v>
      </c>
      <c r="H97" s="84">
        <f>'[1]수량산출(1-1)_작업용'!H97</f>
        <v>0</v>
      </c>
      <c r="I97" s="84">
        <f>'[1]수량산출(1-1)_작업용'!I97</f>
        <v>0</v>
      </c>
      <c r="J97" s="84">
        <f>'[1]수량산출(1-1)_작업용'!J97</f>
        <v>0</v>
      </c>
      <c r="K97" s="84">
        <f>'[1]수량산출(1-1)_작업용'!K97</f>
        <v>0</v>
      </c>
      <c r="L97" s="84">
        <f>'[1]수량산출(1-1)_작업용'!L97</f>
        <v>0</v>
      </c>
      <c r="M97" s="84">
        <f>'[1]수량산출(1-1)_작업용'!M97</f>
        <v>0</v>
      </c>
      <c r="N97" s="84">
        <f>'[1]수량산출(1-1)_작업용'!N97</f>
        <v>0</v>
      </c>
      <c r="O97" s="84">
        <f>'[1]수량산출(1-1)_작업용'!O97</f>
        <v>0</v>
      </c>
      <c r="P97" s="84">
        <f>'[1]수량산출(1-1)_작업용'!P97</f>
        <v>0</v>
      </c>
      <c r="Q97" s="84">
        <f>'[1]수량산출(1-1)_작업용'!Q97</f>
        <v>0</v>
      </c>
      <c r="R97" s="84">
        <f>'[1]수량산출(1-1)_작업용'!R97</f>
        <v>0</v>
      </c>
      <c r="S97" s="84">
        <f>'[1]수량산출(1-1)_작업용'!S97</f>
        <v>0</v>
      </c>
      <c r="T97" s="84">
        <f>'[1]수량산출(1-1)_작업용'!T97</f>
        <v>0</v>
      </c>
      <c r="U97" s="84">
        <f>'[1]수량산출(1-1)_작업용'!U97</f>
        <v>0</v>
      </c>
      <c r="V97" s="84">
        <f>'[1]수량산출(1-1)_작업용'!V97</f>
        <v>0</v>
      </c>
      <c r="W97" s="74">
        <f t="shared" si="22"/>
        <v>0</v>
      </c>
      <c r="X97" s="150"/>
      <c r="Z97" s="98"/>
      <c r="AA97" s="97"/>
      <c r="AB97" s="97"/>
      <c r="AC97" s="97"/>
      <c r="AD97" s="97"/>
      <c r="AE97" s="97"/>
      <c r="AF97" s="97"/>
      <c r="AG97" s="97"/>
      <c r="AH97" s="97"/>
      <c r="AI97" s="97"/>
      <c r="AJ97" s="97"/>
      <c r="AK97" s="97"/>
      <c r="AL97" s="97"/>
      <c r="AM97" s="97"/>
      <c r="AN97" s="97"/>
      <c r="AO97" s="97"/>
      <c r="AP97" s="97"/>
      <c r="AQ97" s="97"/>
      <c r="AR97" s="97"/>
      <c r="AS97" s="97"/>
      <c r="AT97" s="97"/>
    </row>
    <row r="98" spans="1:46" s="99" customFormat="1" ht="15" customHeight="1">
      <c r="A98" s="62" t="str">
        <f>'[1]수량산출(1-1)_작업용'!A98</f>
        <v>전선</v>
      </c>
      <c r="B98" s="62" t="str">
        <f>'[1]수량산출(1-1)_작업용'!B98</f>
        <v>HFIX 2.5sq</v>
      </c>
      <c r="C98" s="84">
        <f>'[1]수량산출(1-1)_작업용'!C98</f>
        <v>0</v>
      </c>
      <c r="D98" s="84">
        <f>'[1]수량산출(1-1)_작업용'!D98</f>
        <v>0</v>
      </c>
      <c r="E98" s="84">
        <f>'[1]수량산출(1-1)_작업용'!E98</f>
        <v>0</v>
      </c>
      <c r="F98" s="84">
        <f>'[1]수량산출(1-1)_작업용'!F98</f>
        <v>0</v>
      </c>
      <c r="G98" s="84">
        <f>'[1]수량산출(1-1)_작업용'!G98</f>
        <v>0</v>
      </c>
      <c r="H98" s="84">
        <f>'[1]수량산출(1-1)_작업용'!H98</f>
        <v>0</v>
      </c>
      <c r="I98" s="84">
        <f>'[1]수량산출(1-1)_작업용'!I98</f>
        <v>0</v>
      </c>
      <c r="J98" s="84">
        <f>'[1]수량산출(1-1)_작업용'!J98</f>
        <v>0</v>
      </c>
      <c r="K98" s="84">
        <f>'[1]수량산출(1-1)_작업용'!K98</f>
        <v>0</v>
      </c>
      <c r="L98" s="84">
        <f>'[1]수량산출(1-1)_작업용'!L98</f>
        <v>0</v>
      </c>
      <c r="M98" s="84">
        <f>'[1]수량산출(1-1)_작업용'!M98</f>
        <v>0</v>
      </c>
      <c r="N98" s="84">
        <f>'[1]수량산출(1-1)_작업용'!N98</f>
        <v>0</v>
      </c>
      <c r="O98" s="84">
        <f>'[1]수량산출(1-1)_작업용'!O98</f>
        <v>0</v>
      </c>
      <c r="P98" s="84">
        <f>'[1]수량산출(1-1)_작업용'!P98</f>
        <v>0</v>
      </c>
      <c r="Q98" s="84">
        <f>'[1]수량산출(1-1)_작업용'!Q98</f>
        <v>0</v>
      </c>
      <c r="R98" s="84">
        <f>'[1]수량산출(1-1)_작업용'!R98</f>
        <v>0</v>
      </c>
      <c r="S98" s="84">
        <f>'[1]수량산출(1-1)_작업용'!S98</f>
        <v>0</v>
      </c>
      <c r="T98" s="84">
        <f>'[1]수량산출(1-1)_작업용'!T98</f>
        <v>0</v>
      </c>
      <c r="U98" s="84">
        <f>'[1]수량산출(1-1)_작업용'!U98</f>
        <v>0</v>
      </c>
      <c r="V98" s="84">
        <f>'[1]수량산출(1-1)_작업용'!V98</f>
        <v>0</v>
      </c>
      <c r="W98" s="74">
        <f t="shared" si="22"/>
        <v>0</v>
      </c>
      <c r="X98" s="150"/>
      <c r="Y98" s="66"/>
      <c r="Z98" s="100"/>
      <c r="AA98" s="101">
        <f t="shared" ref="AA98:AT98" si="26">((SUM(C91:C94)-1)*15)</f>
        <v>0</v>
      </c>
      <c r="AB98" s="101">
        <f t="shared" si="26"/>
        <v>0</v>
      </c>
      <c r="AC98" s="101">
        <f t="shared" si="26"/>
        <v>-15</v>
      </c>
      <c r="AD98" s="101">
        <f t="shared" si="26"/>
        <v>-15</v>
      </c>
      <c r="AE98" s="101">
        <f t="shared" si="26"/>
        <v>-15</v>
      </c>
      <c r="AF98" s="101">
        <f t="shared" si="26"/>
        <v>-15</v>
      </c>
      <c r="AG98" s="101">
        <f t="shared" si="26"/>
        <v>-15</v>
      </c>
      <c r="AH98" s="101">
        <f t="shared" si="26"/>
        <v>-15</v>
      </c>
      <c r="AI98" s="101">
        <f t="shared" si="26"/>
        <v>-15</v>
      </c>
      <c r="AJ98" s="101">
        <f t="shared" si="26"/>
        <v>-15</v>
      </c>
      <c r="AK98" s="101">
        <f t="shared" si="26"/>
        <v>-15</v>
      </c>
      <c r="AL98" s="101">
        <f t="shared" si="26"/>
        <v>-15</v>
      </c>
      <c r="AM98" s="101">
        <f t="shared" si="26"/>
        <v>-15</v>
      </c>
      <c r="AN98" s="101">
        <f t="shared" si="26"/>
        <v>-15</v>
      </c>
      <c r="AO98" s="101">
        <f t="shared" si="26"/>
        <v>-15</v>
      </c>
      <c r="AP98" s="101">
        <f t="shared" si="26"/>
        <v>-15</v>
      </c>
      <c r="AQ98" s="101">
        <f t="shared" si="26"/>
        <v>-15</v>
      </c>
      <c r="AR98" s="101">
        <f t="shared" si="26"/>
        <v>-15</v>
      </c>
      <c r="AS98" s="101">
        <f t="shared" si="26"/>
        <v>-15</v>
      </c>
      <c r="AT98" s="101">
        <f t="shared" si="26"/>
        <v>-15</v>
      </c>
    </row>
    <row r="99" spans="1:46" s="99" customFormat="1" ht="15" customHeight="1">
      <c r="A99" s="62" t="str">
        <f>'[1]수량산출(1-1)_작업용'!A99</f>
        <v>케이블</v>
      </c>
      <c r="B99" s="62" t="str">
        <f>'[1]수량산출(1-1)_작업용'!B99</f>
        <v>TJV 1.0 x 2C</v>
      </c>
      <c r="C99" s="84">
        <f>'[1]수량산출(1-1)_작업용'!C99</f>
        <v>0</v>
      </c>
      <c r="D99" s="84">
        <f>'[1]수량산출(1-1)_작업용'!D99</f>
        <v>0</v>
      </c>
      <c r="E99" s="84">
        <f>'[1]수량산출(1-1)_작업용'!E99</f>
        <v>0</v>
      </c>
      <c r="F99" s="84">
        <f>'[1]수량산출(1-1)_작업용'!F99</f>
        <v>0</v>
      </c>
      <c r="G99" s="84">
        <f>'[1]수량산출(1-1)_작업용'!G99</f>
        <v>0</v>
      </c>
      <c r="H99" s="84">
        <f>'[1]수량산출(1-1)_작업용'!H99</f>
        <v>0</v>
      </c>
      <c r="I99" s="84">
        <f>'[1]수량산출(1-1)_작업용'!I99</f>
        <v>0</v>
      </c>
      <c r="J99" s="84">
        <f>'[1]수량산출(1-1)_작업용'!J99</f>
        <v>0</v>
      </c>
      <c r="K99" s="84">
        <f>'[1]수량산출(1-1)_작업용'!K99</f>
        <v>0</v>
      </c>
      <c r="L99" s="84">
        <f>'[1]수량산출(1-1)_작업용'!L99</f>
        <v>0</v>
      </c>
      <c r="M99" s="84">
        <f>'[1]수량산출(1-1)_작업용'!M99</f>
        <v>0</v>
      </c>
      <c r="N99" s="84">
        <f>'[1]수량산출(1-1)_작업용'!N99</f>
        <v>0</v>
      </c>
      <c r="O99" s="84">
        <f>'[1]수량산출(1-1)_작업용'!O99</f>
        <v>0</v>
      </c>
      <c r="P99" s="84">
        <f>'[1]수량산출(1-1)_작업용'!P99</f>
        <v>0</v>
      </c>
      <c r="Q99" s="84">
        <f>'[1]수량산출(1-1)_작업용'!Q99</f>
        <v>0</v>
      </c>
      <c r="R99" s="84">
        <f>'[1]수량산출(1-1)_작업용'!R99</f>
        <v>0</v>
      </c>
      <c r="S99" s="84">
        <f>'[1]수량산출(1-1)_작업용'!S99</f>
        <v>0</v>
      </c>
      <c r="T99" s="84">
        <f>'[1]수량산출(1-1)_작업용'!T99</f>
        <v>0</v>
      </c>
      <c r="U99" s="84">
        <f>'[1]수량산출(1-1)_작업용'!U99</f>
        <v>0</v>
      </c>
      <c r="V99" s="84">
        <f>'[1]수량산출(1-1)_작업용'!V99</f>
        <v>0</v>
      </c>
      <c r="W99" s="74">
        <f t="shared" si="22"/>
        <v>0</v>
      </c>
      <c r="X99" s="150"/>
      <c r="Y99" s="66"/>
      <c r="Z99" s="100" t="s">
        <v>198</v>
      </c>
      <c r="AA99" s="102">
        <f>SUM(AA91:AA98)</f>
        <v>16</v>
      </c>
      <c r="AB99" s="102">
        <f t="shared" ref="AB99:AT99" si="27">SUM(AB91:AB98)</f>
        <v>16</v>
      </c>
      <c r="AC99" s="102">
        <f t="shared" si="27"/>
        <v>-15</v>
      </c>
      <c r="AD99" s="102">
        <f t="shared" si="27"/>
        <v>-15</v>
      </c>
      <c r="AE99" s="102">
        <f t="shared" si="27"/>
        <v>-15</v>
      </c>
      <c r="AF99" s="102">
        <f t="shared" si="27"/>
        <v>-15</v>
      </c>
      <c r="AG99" s="102">
        <f t="shared" si="27"/>
        <v>-15</v>
      </c>
      <c r="AH99" s="102">
        <f t="shared" si="27"/>
        <v>-15</v>
      </c>
      <c r="AI99" s="102">
        <f t="shared" si="27"/>
        <v>-15</v>
      </c>
      <c r="AJ99" s="102">
        <f t="shared" si="27"/>
        <v>-15</v>
      </c>
      <c r="AK99" s="102">
        <f t="shared" si="27"/>
        <v>-15</v>
      </c>
      <c r="AL99" s="102">
        <f t="shared" si="27"/>
        <v>-15</v>
      </c>
      <c r="AM99" s="102">
        <f t="shared" si="27"/>
        <v>-15</v>
      </c>
      <c r="AN99" s="102">
        <f t="shared" si="27"/>
        <v>-15</v>
      </c>
      <c r="AO99" s="102">
        <f t="shared" si="27"/>
        <v>-15</v>
      </c>
      <c r="AP99" s="102">
        <f t="shared" si="27"/>
        <v>-15</v>
      </c>
      <c r="AQ99" s="102">
        <f t="shared" si="27"/>
        <v>-15</v>
      </c>
      <c r="AR99" s="102">
        <f t="shared" si="27"/>
        <v>-15</v>
      </c>
      <c r="AS99" s="102">
        <f t="shared" si="27"/>
        <v>-15</v>
      </c>
      <c r="AT99" s="102">
        <f t="shared" si="27"/>
        <v>-15</v>
      </c>
    </row>
    <row r="100" spans="1:46" s="99" customFormat="1" ht="15" customHeight="1">
      <c r="A100" s="62" t="str">
        <f>'[1]수량산출(1-1)_작업용'!A100</f>
        <v>케이블</v>
      </c>
      <c r="B100" s="62" t="str">
        <f>'[1]수량산출(1-1)_작업용'!B100</f>
        <v>TJV 1.0 x 3C</v>
      </c>
      <c r="C100" s="84">
        <f>'[1]수량산출(1-1)_작업용'!C100</f>
        <v>0</v>
      </c>
      <c r="D100" s="84">
        <f>'[1]수량산출(1-1)_작업용'!D100</f>
        <v>0</v>
      </c>
      <c r="E100" s="84">
        <f>'[1]수량산출(1-1)_작업용'!E100</f>
        <v>0</v>
      </c>
      <c r="F100" s="84">
        <f>'[1]수량산출(1-1)_작업용'!F100</f>
        <v>0</v>
      </c>
      <c r="G100" s="84">
        <f>'[1]수량산출(1-1)_작업용'!G100</f>
        <v>0</v>
      </c>
      <c r="H100" s="84">
        <f>'[1]수량산출(1-1)_작업용'!H100</f>
        <v>0</v>
      </c>
      <c r="I100" s="84">
        <f>'[1]수량산출(1-1)_작업용'!I100</f>
        <v>0</v>
      </c>
      <c r="J100" s="84">
        <f>'[1]수량산출(1-1)_작업용'!J100</f>
        <v>0</v>
      </c>
      <c r="K100" s="84">
        <f>'[1]수량산출(1-1)_작업용'!K100</f>
        <v>0</v>
      </c>
      <c r="L100" s="84">
        <f>'[1]수량산출(1-1)_작업용'!L100</f>
        <v>0</v>
      </c>
      <c r="M100" s="84">
        <f>'[1]수량산출(1-1)_작업용'!M100</f>
        <v>0</v>
      </c>
      <c r="N100" s="84">
        <f>'[1]수량산출(1-1)_작업용'!N100</f>
        <v>0</v>
      </c>
      <c r="O100" s="84">
        <f>'[1]수량산출(1-1)_작업용'!O100</f>
        <v>0</v>
      </c>
      <c r="P100" s="84">
        <f>'[1]수량산출(1-1)_작업용'!P100</f>
        <v>0</v>
      </c>
      <c r="Q100" s="84">
        <f>'[1]수량산출(1-1)_작업용'!Q100</f>
        <v>0</v>
      </c>
      <c r="R100" s="84">
        <f>'[1]수량산출(1-1)_작업용'!R100</f>
        <v>0</v>
      </c>
      <c r="S100" s="84">
        <f>'[1]수량산출(1-1)_작업용'!S100</f>
        <v>0</v>
      </c>
      <c r="T100" s="84">
        <f>'[1]수량산출(1-1)_작업용'!T100</f>
        <v>0</v>
      </c>
      <c r="U100" s="84">
        <f>'[1]수량산출(1-1)_작업용'!U100</f>
        <v>0</v>
      </c>
      <c r="V100" s="84">
        <f>'[1]수량산출(1-1)_작업용'!V100</f>
        <v>0</v>
      </c>
      <c r="W100" s="74">
        <f t="shared" si="22"/>
        <v>0</v>
      </c>
      <c r="X100" s="150"/>
      <c r="Y100" s="66"/>
    </row>
    <row r="101" spans="1:46" s="99" customFormat="1" ht="15" customHeight="1">
      <c r="A101" s="62" t="str">
        <f>'[1]수량산출(1-1)_작업용'!A101</f>
        <v>케이블</v>
      </c>
      <c r="B101" s="62" t="str">
        <f>'[1]수량산출(1-1)_작업용'!B101</f>
        <v>F-CVVS 1.5 x 2C</v>
      </c>
      <c r="C101" s="84">
        <f>'[1]수량산출(1-1)_작업용'!C101</f>
        <v>0</v>
      </c>
      <c r="D101" s="84">
        <f>'[1]수량산출(1-1)_작업용'!D101</f>
        <v>0</v>
      </c>
      <c r="E101" s="84">
        <f>'[1]수량산출(1-1)_작업용'!E101</f>
        <v>0</v>
      </c>
      <c r="F101" s="84">
        <f>'[1]수량산출(1-1)_작업용'!F101</f>
        <v>0</v>
      </c>
      <c r="G101" s="84">
        <f>'[1]수량산출(1-1)_작업용'!G101</f>
        <v>0</v>
      </c>
      <c r="H101" s="84">
        <f>'[1]수량산출(1-1)_작업용'!H101</f>
        <v>0</v>
      </c>
      <c r="I101" s="84">
        <f>'[1]수량산출(1-1)_작업용'!I101</f>
        <v>0</v>
      </c>
      <c r="J101" s="84">
        <f>'[1]수량산출(1-1)_작업용'!J101</f>
        <v>0</v>
      </c>
      <c r="K101" s="84">
        <f>'[1]수량산출(1-1)_작업용'!K101</f>
        <v>0</v>
      </c>
      <c r="L101" s="84">
        <f>'[1]수량산출(1-1)_작업용'!L101</f>
        <v>0</v>
      </c>
      <c r="M101" s="84">
        <f>'[1]수량산출(1-1)_작업용'!M101</f>
        <v>0</v>
      </c>
      <c r="N101" s="84">
        <f>'[1]수량산출(1-1)_작업용'!N101</f>
        <v>0</v>
      </c>
      <c r="O101" s="84">
        <f>'[1]수량산출(1-1)_작업용'!O101</f>
        <v>0</v>
      </c>
      <c r="P101" s="84">
        <f>'[1]수량산출(1-1)_작업용'!P101</f>
        <v>0</v>
      </c>
      <c r="Q101" s="84">
        <f>'[1]수량산출(1-1)_작업용'!Q101</f>
        <v>0</v>
      </c>
      <c r="R101" s="84">
        <f>'[1]수량산출(1-1)_작업용'!R101</f>
        <v>0</v>
      </c>
      <c r="S101" s="84">
        <f>'[1]수량산출(1-1)_작업용'!S101</f>
        <v>0</v>
      </c>
      <c r="T101" s="84">
        <f>'[1]수량산출(1-1)_작업용'!T101</f>
        <v>0</v>
      </c>
      <c r="U101" s="84">
        <f>'[1]수량산출(1-1)_작업용'!U101</f>
        <v>0</v>
      </c>
      <c r="V101" s="84">
        <f>'[1]수량산출(1-1)_작업용'!V101</f>
        <v>0</v>
      </c>
      <c r="W101" s="74">
        <f t="shared" si="22"/>
        <v>0</v>
      </c>
      <c r="X101" s="150"/>
      <c r="Y101" s="66"/>
    </row>
    <row r="102" spans="1:46" s="99" customFormat="1" ht="15" customHeight="1">
      <c r="A102" s="62" t="str">
        <f>'[1]수량산출(1-1)_작업용'!A102</f>
        <v>케이블</v>
      </c>
      <c r="B102" s="62" t="str">
        <f>'[1]수량산출(1-1)_작업용'!B102</f>
        <v>F-CVVS 1.5 x 3C</v>
      </c>
      <c r="C102" s="84">
        <f>'[1]수량산출(1-1)_작업용'!C102</f>
        <v>0</v>
      </c>
      <c r="D102" s="84">
        <f>'[1]수량산출(1-1)_작업용'!D102</f>
        <v>0</v>
      </c>
      <c r="E102" s="84">
        <f>'[1]수량산출(1-1)_작업용'!E102</f>
        <v>0</v>
      </c>
      <c r="F102" s="84">
        <f>'[1]수량산출(1-1)_작업용'!F102</f>
        <v>0</v>
      </c>
      <c r="G102" s="84">
        <f>'[1]수량산출(1-1)_작업용'!G102</f>
        <v>0</v>
      </c>
      <c r="H102" s="84">
        <f>'[1]수량산출(1-1)_작업용'!H102</f>
        <v>0</v>
      </c>
      <c r="I102" s="84">
        <f>'[1]수량산출(1-1)_작업용'!I102</f>
        <v>0</v>
      </c>
      <c r="J102" s="84">
        <f>'[1]수량산출(1-1)_작업용'!J102</f>
        <v>0</v>
      </c>
      <c r="K102" s="84">
        <f>'[1]수량산출(1-1)_작업용'!K102</f>
        <v>0</v>
      </c>
      <c r="L102" s="84">
        <f>'[1]수량산출(1-1)_작업용'!L102</f>
        <v>0</v>
      </c>
      <c r="M102" s="84">
        <f>'[1]수량산출(1-1)_작업용'!M102</f>
        <v>0</v>
      </c>
      <c r="N102" s="84">
        <f>'[1]수량산출(1-1)_작업용'!N102</f>
        <v>0</v>
      </c>
      <c r="O102" s="84">
        <f>'[1]수량산출(1-1)_작업용'!O102</f>
        <v>0</v>
      </c>
      <c r="P102" s="84">
        <f>'[1]수량산출(1-1)_작업용'!P102</f>
        <v>0</v>
      </c>
      <c r="Q102" s="84">
        <f>'[1]수량산출(1-1)_작업용'!Q102</f>
        <v>0</v>
      </c>
      <c r="R102" s="84">
        <f>'[1]수량산출(1-1)_작업용'!R102</f>
        <v>0</v>
      </c>
      <c r="S102" s="84">
        <f>'[1]수량산출(1-1)_작업용'!S102</f>
        <v>0</v>
      </c>
      <c r="T102" s="84">
        <f>'[1]수량산출(1-1)_작업용'!T102</f>
        <v>0</v>
      </c>
      <c r="U102" s="84">
        <f>'[1]수량산출(1-1)_작업용'!U102</f>
        <v>0</v>
      </c>
      <c r="V102" s="84">
        <f>'[1]수량산출(1-1)_작업용'!V102</f>
        <v>0</v>
      </c>
      <c r="W102" s="74">
        <f t="shared" si="22"/>
        <v>0</v>
      </c>
      <c r="X102" s="150"/>
      <c r="Y102" s="66"/>
    </row>
    <row r="103" spans="1:46" s="99" customFormat="1" ht="15" customHeight="1">
      <c r="A103" s="62" t="str">
        <f>'[1]수량산출(1-1)_작업용'!A103</f>
        <v>케이블</v>
      </c>
      <c r="B103" s="62" t="str">
        <f>'[1]수량산출(1-1)_작업용'!B103</f>
        <v>UTP Cat.5E 4P</v>
      </c>
      <c r="C103" s="84">
        <f>'[1]수량산출(1-1)_작업용'!C103</f>
        <v>0</v>
      </c>
      <c r="D103" s="84">
        <f>'[1]수량산출(1-1)_작업용'!D103</f>
        <v>0</v>
      </c>
      <c r="E103" s="84">
        <f>'[1]수량산출(1-1)_작업용'!E103</f>
        <v>0</v>
      </c>
      <c r="F103" s="84">
        <f>'[1]수량산출(1-1)_작업용'!F103</f>
        <v>0</v>
      </c>
      <c r="G103" s="84">
        <f>'[1]수량산출(1-1)_작업용'!G103</f>
        <v>0</v>
      </c>
      <c r="H103" s="84">
        <f>'[1]수량산출(1-1)_작업용'!H103</f>
        <v>0</v>
      </c>
      <c r="I103" s="84">
        <f>'[1]수량산출(1-1)_작업용'!I103</f>
        <v>0</v>
      </c>
      <c r="J103" s="84">
        <f>'[1]수량산출(1-1)_작업용'!J103</f>
        <v>0</v>
      </c>
      <c r="K103" s="84">
        <f>'[1]수량산출(1-1)_작업용'!K103</f>
        <v>0</v>
      </c>
      <c r="L103" s="84">
        <f>'[1]수량산출(1-1)_작업용'!L103</f>
        <v>0</v>
      </c>
      <c r="M103" s="84">
        <f>'[1]수량산출(1-1)_작업용'!M103</f>
        <v>0</v>
      </c>
      <c r="N103" s="84">
        <f>'[1]수량산출(1-1)_작업용'!N103</f>
        <v>0</v>
      </c>
      <c r="O103" s="84">
        <f>'[1]수량산출(1-1)_작업용'!O103</f>
        <v>0</v>
      </c>
      <c r="P103" s="84">
        <f>'[1]수량산출(1-1)_작업용'!P103</f>
        <v>0</v>
      </c>
      <c r="Q103" s="84">
        <f>'[1]수량산출(1-1)_작업용'!Q103</f>
        <v>0</v>
      </c>
      <c r="R103" s="84">
        <f>'[1]수량산출(1-1)_작업용'!R103</f>
        <v>0</v>
      </c>
      <c r="S103" s="84">
        <f>'[1]수량산출(1-1)_작업용'!S103</f>
        <v>0</v>
      </c>
      <c r="T103" s="84">
        <f>'[1]수량산출(1-1)_작업용'!T103</f>
        <v>0</v>
      </c>
      <c r="U103" s="84">
        <f>'[1]수량산출(1-1)_작업용'!U103</f>
        <v>0</v>
      </c>
      <c r="V103" s="84">
        <f>'[1]수량산출(1-1)_작업용'!V103</f>
        <v>0</v>
      </c>
      <c r="W103" s="74">
        <f t="shared" si="22"/>
        <v>0</v>
      </c>
      <c r="X103" s="150"/>
      <c r="Y103" s="66"/>
    </row>
    <row r="104" spans="1:46" s="99" customFormat="1" ht="15" customHeight="1">
      <c r="A104" s="62" t="str">
        <f>'[1]수량산출(1-1)_작업용'!A104</f>
        <v>케이블</v>
      </c>
      <c r="B104" s="62" t="str">
        <f>'[1]수량산출(1-1)_작업용'!B104</f>
        <v>AWG24 x 2P</v>
      </c>
      <c r="C104" s="84">
        <f>'[1]수량산출(1-1)_작업용'!C104</f>
        <v>1</v>
      </c>
      <c r="D104" s="84">
        <f>'[1]수량산출(1-1)_작업용'!D104</f>
        <v>1</v>
      </c>
      <c r="E104" s="84">
        <f>'[1]수량산출(1-1)_작업용'!E104</f>
        <v>0</v>
      </c>
      <c r="F104" s="84">
        <f>'[1]수량산출(1-1)_작업용'!F104</f>
        <v>0</v>
      </c>
      <c r="G104" s="84">
        <f>'[1]수량산출(1-1)_작업용'!G104</f>
        <v>0</v>
      </c>
      <c r="H104" s="84">
        <f>'[1]수량산출(1-1)_작업용'!H104</f>
        <v>0</v>
      </c>
      <c r="I104" s="84">
        <f>'[1]수량산출(1-1)_작업용'!I104</f>
        <v>0</v>
      </c>
      <c r="J104" s="84">
        <f>'[1]수량산출(1-1)_작업용'!J104</f>
        <v>0</v>
      </c>
      <c r="K104" s="84">
        <f>'[1]수량산출(1-1)_작업용'!K104</f>
        <v>0</v>
      </c>
      <c r="L104" s="84">
        <f>'[1]수량산출(1-1)_작업용'!L104</f>
        <v>0</v>
      </c>
      <c r="M104" s="84">
        <f>'[1]수량산출(1-1)_작업용'!M104</f>
        <v>0</v>
      </c>
      <c r="N104" s="84">
        <f>'[1]수량산출(1-1)_작업용'!N104</f>
        <v>0</v>
      </c>
      <c r="O104" s="84">
        <f>'[1]수량산출(1-1)_작업용'!O104</f>
        <v>0</v>
      </c>
      <c r="P104" s="84">
        <f>'[1]수량산출(1-1)_작업용'!P104</f>
        <v>0</v>
      </c>
      <c r="Q104" s="84">
        <f>'[1]수량산출(1-1)_작업용'!Q104</f>
        <v>0</v>
      </c>
      <c r="R104" s="84">
        <f>'[1]수량산출(1-1)_작업용'!R104</f>
        <v>0</v>
      </c>
      <c r="S104" s="84">
        <f>'[1]수량산출(1-1)_작업용'!S104</f>
        <v>0</v>
      </c>
      <c r="T104" s="84">
        <f>'[1]수량산출(1-1)_작업용'!T104</f>
        <v>0</v>
      </c>
      <c r="U104" s="84">
        <f>'[1]수량산출(1-1)_작업용'!U104</f>
        <v>0</v>
      </c>
      <c r="V104" s="84">
        <f>'[1]수량산출(1-1)_작업용'!V104</f>
        <v>0</v>
      </c>
      <c r="W104" s="74">
        <f t="shared" si="22"/>
        <v>7</v>
      </c>
      <c r="X104" s="150"/>
      <c r="Y104" s="66"/>
    </row>
    <row r="105" spans="1:46" s="99" customFormat="1" ht="15" customHeight="1">
      <c r="A105" s="62" t="str">
        <f>'[1]수량산출(1-1)_작업용'!A105</f>
        <v>케이블</v>
      </c>
      <c r="B105" s="62" t="str">
        <f>'[1]수량산출(1-1)_작업용'!B105</f>
        <v>MVVS 0.9 x 2C</v>
      </c>
      <c r="C105" s="84">
        <f>'[1]수량산출(1-1)_작업용'!C105</f>
        <v>0</v>
      </c>
      <c r="D105" s="84">
        <f>'[1]수량산출(1-1)_작업용'!D105</f>
        <v>0</v>
      </c>
      <c r="E105" s="84">
        <f>'[1]수량산출(1-1)_작업용'!E105</f>
        <v>0</v>
      </c>
      <c r="F105" s="84">
        <f>'[1]수량산출(1-1)_작업용'!F105</f>
        <v>0</v>
      </c>
      <c r="G105" s="84">
        <f>'[1]수량산출(1-1)_작업용'!G105</f>
        <v>0</v>
      </c>
      <c r="H105" s="84">
        <f>'[1]수량산출(1-1)_작업용'!H105</f>
        <v>0</v>
      </c>
      <c r="I105" s="84">
        <f>'[1]수량산출(1-1)_작업용'!I105</f>
        <v>0</v>
      </c>
      <c r="J105" s="84">
        <f>'[1]수량산출(1-1)_작업용'!J105</f>
        <v>0</v>
      </c>
      <c r="K105" s="84">
        <f>'[1]수량산출(1-1)_작업용'!K105</f>
        <v>0</v>
      </c>
      <c r="L105" s="84">
        <f>'[1]수량산출(1-1)_작업용'!L105</f>
        <v>0</v>
      </c>
      <c r="M105" s="84">
        <f>'[1]수량산출(1-1)_작업용'!M105</f>
        <v>0</v>
      </c>
      <c r="N105" s="84">
        <f>'[1]수량산출(1-1)_작업용'!N105</f>
        <v>0</v>
      </c>
      <c r="O105" s="84">
        <f>'[1]수량산출(1-1)_작업용'!O105</f>
        <v>0</v>
      </c>
      <c r="P105" s="84">
        <f>'[1]수량산출(1-1)_작업용'!P105</f>
        <v>0</v>
      </c>
      <c r="Q105" s="84">
        <f>'[1]수량산출(1-1)_작업용'!Q105</f>
        <v>0</v>
      </c>
      <c r="R105" s="84">
        <f>'[1]수량산출(1-1)_작업용'!R105</f>
        <v>0</v>
      </c>
      <c r="S105" s="84">
        <f>'[1]수량산출(1-1)_작업용'!S105</f>
        <v>0</v>
      </c>
      <c r="T105" s="84">
        <f>'[1]수량산출(1-1)_작업용'!T105</f>
        <v>0</v>
      </c>
      <c r="U105" s="84">
        <f>'[1]수량산출(1-1)_작업용'!U105</f>
        <v>0</v>
      </c>
      <c r="V105" s="84">
        <f>'[1]수량산출(1-1)_작업용'!V105</f>
        <v>0</v>
      </c>
      <c r="W105" s="74">
        <f t="shared" si="22"/>
        <v>0</v>
      </c>
      <c r="X105" s="150"/>
      <c r="Y105" s="66"/>
    </row>
    <row r="106" spans="1:46" s="99" customFormat="1" ht="15" customHeight="1">
      <c r="A106" s="62" t="str">
        <f>'[1]수량산출(1-1)_작업용'!A106</f>
        <v>케이블</v>
      </c>
      <c r="B106" s="62" t="str">
        <f>'[1]수량산출(1-1)_작업용'!B106</f>
        <v>F-CV 4.0 x 3C</v>
      </c>
      <c r="C106" s="84">
        <f>'[1]수량산출(1-1)_작업용'!C106</f>
        <v>0</v>
      </c>
      <c r="D106" s="84">
        <f>'[1]수량산출(1-1)_작업용'!D106</f>
        <v>0</v>
      </c>
      <c r="E106" s="84">
        <f>'[1]수량산출(1-1)_작업용'!E106</f>
        <v>0</v>
      </c>
      <c r="F106" s="84">
        <f>'[1]수량산출(1-1)_작업용'!F106</f>
        <v>0</v>
      </c>
      <c r="G106" s="84">
        <f>'[1]수량산출(1-1)_작업용'!G106</f>
        <v>0</v>
      </c>
      <c r="H106" s="84">
        <f>'[1]수량산출(1-1)_작업용'!H106</f>
        <v>0</v>
      </c>
      <c r="I106" s="84">
        <f>'[1]수량산출(1-1)_작업용'!I106</f>
        <v>0</v>
      </c>
      <c r="J106" s="84">
        <f>'[1]수량산출(1-1)_작업용'!J106</f>
        <v>0</v>
      </c>
      <c r="K106" s="84">
        <f>'[1]수량산출(1-1)_작업용'!K106</f>
        <v>0</v>
      </c>
      <c r="L106" s="84">
        <f>'[1]수량산출(1-1)_작업용'!L106</f>
        <v>0</v>
      </c>
      <c r="M106" s="84">
        <f>'[1]수량산출(1-1)_작업용'!M106</f>
        <v>0</v>
      </c>
      <c r="N106" s="84">
        <f>'[1]수량산출(1-1)_작업용'!N106</f>
        <v>0</v>
      </c>
      <c r="O106" s="84">
        <f>'[1]수량산출(1-1)_작업용'!O106</f>
        <v>0</v>
      </c>
      <c r="P106" s="84">
        <f>'[1]수량산출(1-1)_작업용'!P106</f>
        <v>0</v>
      </c>
      <c r="Q106" s="84">
        <f>'[1]수량산출(1-1)_작업용'!Q106</f>
        <v>0</v>
      </c>
      <c r="R106" s="84">
        <f>'[1]수량산출(1-1)_작업용'!R106</f>
        <v>0</v>
      </c>
      <c r="S106" s="84">
        <f>'[1]수량산출(1-1)_작업용'!S106</f>
        <v>0</v>
      </c>
      <c r="T106" s="84">
        <f>'[1]수량산출(1-1)_작업용'!T106</f>
        <v>0</v>
      </c>
      <c r="U106" s="84">
        <f>'[1]수량산출(1-1)_작업용'!U106</f>
        <v>0</v>
      </c>
      <c r="V106" s="84">
        <f>'[1]수량산출(1-1)_작업용'!V106</f>
        <v>0</v>
      </c>
      <c r="W106" s="74">
        <f t="shared" si="22"/>
        <v>0</v>
      </c>
      <c r="X106" s="150"/>
      <c r="Y106" s="66"/>
    </row>
    <row r="107" spans="1:46" s="99" customFormat="1" ht="15" customHeight="1">
      <c r="A107" s="62" t="str">
        <f>'[1]수량산출(1-1)_작업용'!A107</f>
        <v>케이블</v>
      </c>
      <c r="B107" s="62" t="str">
        <f>'[1]수량산출(1-1)_작업용'!B107</f>
        <v>F-CV 6.0 x 3C</v>
      </c>
      <c r="C107" s="84">
        <f>'[1]수량산출(1-1)_작업용'!C107</f>
        <v>0</v>
      </c>
      <c r="D107" s="84">
        <f>'[1]수량산출(1-1)_작업용'!D107</f>
        <v>0</v>
      </c>
      <c r="E107" s="84">
        <f>'[1]수량산출(1-1)_작업용'!E107</f>
        <v>0</v>
      </c>
      <c r="F107" s="84">
        <f>'[1]수량산출(1-1)_작업용'!F107</f>
        <v>0</v>
      </c>
      <c r="G107" s="84">
        <f>'[1]수량산출(1-1)_작업용'!G107</f>
        <v>0</v>
      </c>
      <c r="H107" s="84">
        <f>'[1]수량산출(1-1)_작업용'!H107</f>
        <v>0</v>
      </c>
      <c r="I107" s="84">
        <f>'[1]수량산출(1-1)_작업용'!I107</f>
        <v>0</v>
      </c>
      <c r="J107" s="84">
        <f>'[1]수량산출(1-1)_작업용'!J107</f>
        <v>0</v>
      </c>
      <c r="K107" s="84">
        <f>'[1]수량산출(1-1)_작업용'!K107</f>
        <v>0</v>
      </c>
      <c r="L107" s="84">
        <f>'[1]수량산출(1-1)_작업용'!L107</f>
        <v>0</v>
      </c>
      <c r="M107" s="84">
        <f>'[1]수량산출(1-1)_작업용'!M107</f>
        <v>0</v>
      </c>
      <c r="N107" s="84">
        <f>'[1]수량산출(1-1)_작업용'!N107</f>
        <v>0</v>
      </c>
      <c r="O107" s="84">
        <f>'[1]수량산출(1-1)_작업용'!O107</f>
        <v>0</v>
      </c>
      <c r="P107" s="84">
        <f>'[1]수량산출(1-1)_작업용'!P107</f>
        <v>0</v>
      </c>
      <c r="Q107" s="84">
        <f>'[1]수량산출(1-1)_작업용'!Q107</f>
        <v>0</v>
      </c>
      <c r="R107" s="84">
        <f>'[1]수량산출(1-1)_작업용'!R107</f>
        <v>0</v>
      </c>
      <c r="S107" s="84">
        <f>'[1]수량산출(1-1)_작업용'!S107</f>
        <v>0</v>
      </c>
      <c r="T107" s="84">
        <f>'[1]수량산출(1-1)_작업용'!T107</f>
        <v>0</v>
      </c>
      <c r="U107" s="84">
        <f>'[1]수량산출(1-1)_작업용'!U107</f>
        <v>0</v>
      </c>
      <c r="V107" s="84">
        <f>'[1]수량산출(1-1)_작업용'!V107</f>
        <v>0</v>
      </c>
      <c r="W107" s="74">
        <f t="shared" si="22"/>
        <v>0</v>
      </c>
      <c r="X107" s="150"/>
      <c r="Y107" s="66"/>
    </row>
    <row r="108" spans="1:46" ht="15" customHeight="1">
      <c r="A108" s="62" t="str">
        <f>'[1]수량산출(1-1)_작업용'!A108</f>
        <v>FLEX TUBE(방수형)</v>
      </c>
      <c r="B108" s="62" t="str">
        <f>'[1]수량산출(1-1)_작업용'!B108</f>
        <v>16C</v>
      </c>
      <c r="C108" s="84">
        <f>'[1]수량산출(1-1)_작업용'!C108</f>
        <v>0</v>
      </c>
      <c r="D108" s="84">
        <f>'[1]수량산출(1-1)_작업용'!D108</f>
        <v>0</v>
      </c>
      <c r="E108" s="84">
        <f>'[1]수량산출(1-1)_작업용'!E108</f>
        <v>0</v>
      </c>
      <c r="F108" s="84">
        <f>'[1]수량산출(1-1)_작업용'!F108</f>
        <v>0</v>
      </c>
      <c r="G108" s="84">
        <f>'[1]수량산출(1-1)_작업용'!G108</f>
        <v>0</v>
      </c>
      <c r="H108" s="84">
        <f>'[1]수량산출(1-1)_작업용'!H108</f>
        <v>0</v>
      </c>
      <c r="I108" s="84">
        <f>'[1]수량산출(1-1)_작업용'!I108</f>
        <v>0</v>
      </c>
      <c r="J108" s="84">
        <f>'[1]수량산출(1-1)_작업용'!J108</f>
        <v>0</v>
      </c>
      <c r="K108" s="84">
        <f>'[1]수량산출(1-1)_작업용'!K108</f>
        <v>0</v>
      </c>
      <c r="L108" s="84">
        <f>'[1]수량산출(1-1)_작업용'!L108</f>
        <v>0</v>
      </c>
      <c r="M108" s="84">
        <f>'[1]수량산출(1-1)_작업용'!M108</f>
        <v>0</v>
      </c>
      <c r="N108" s="84">
        <f>'[1]수량산출(1-1)_작업용'!N108</f>
        <v>0</v>
      </c>
      <c r="O108" s="84">
        <f>'[1]수량산출(1-1)_작업용'!O108</f>
        <v>0</v>
      </c>
      <c r="P108" s="84">
        <f>'[1]수량산출(1-1)_작업용'!P108</f>
        <v>0</v>
      </c>
      <c r="Q108" s="84">
        <f>'[1]수량산출(1-1)_작업용'!Q108</f>
        <v>0</v>
      </c>
      <c r="R108" s="84">
        <f>'[1]수량산출(1-1)_작업용'!R108</f>
        <v>0</v>
      </c>
      <c r="S108" s="84">
        <f>'[1]수량산출(1-1)_작업용'!S108</f>
        <v>0</v>
      </c>
      <c r="T108" s="84">
        <f>'[1]수량산출(1-1)_작업용'!T108</f>
        <v>0</v>
      </c>
      <c r="U108" s="84">
        <f>'[1]수량산출(1-1)_작업용'!U108</f>
        <v>0</v>
      </c>
      <c r="V108" s="84">
        <f>'[1]수량산출(1-1)_작업용'!V108</f>
        <v>0</v>
      </c>
      <c r="W108" s="74">
        <f t="shared" ref="W108:W115" si="28">SUM(C108:V108)</f>
        <v>0</v>
      </c>
      <c r="X108" s="151" t="s">
        <v>199</v>
      </c>
    </row>
    <row r="109" spans="1:46" ht="15" customHeight="1">
      <c r="A109" s="62" t="str">
        <f>'[1]수량산출(1-1)_작업용'!A109</f>
        <v>FLEX TUBE(방수형)</v>
      </c>
      <c r="B109" s="62" t="str">
        <f>'[1]수량산출(1-1)_작업용'!B109</f>
        <v>22C</v>
      </c>
      <c r="C109" s="84">
        <f>'[1]수량산출(1-1)_작업용'!C109</f>
        <v>0</v>
      </c>
      <c r="D109" s="84">
        <f>'[1]수량산출(1-1)_작업용'!D109</f>
        <v>0</v>
      </c>
      <c r="E109" s="84">
        <f>'[1]수량산출(1-1)_작업용'!E109</f>
        <v>0</v>
      </c>
      <c r="F109" s="84">
        <f>'[1]수량산출(1-1)_작업용'!F109</f>
        <v>0</v>
      </c>
      <c r="G109" s="84">
        <f>'[1]수량산출(1-1)_작업용'!G109</f>
        <v>0</v>
      </c>
      <c r="H109" s="84">
        <f>'[1]수량산출(1-1)_작업용'!H109</f>
        <v>0</v>
      </c>
      <c r="I109" s="84">
        <f>'[1]수량산출(1-1)_작업용'!I109</f>
        <v>0</v>
      </c>
      <c r="J109" s="84">
        <f>'[1]수량산출(1-1)_작업용'!J109</f>
        <v>0</v>
      </c>
      <c r="K109" s="84">
        <f>'[1]수량산출(1-1)_작업용'!K109</f>
        <v>0</v>
      </c>
      <c r="L109" s="84">
        <f>'[1]수량산출(1-1)_작업용'!L109</f>
        <v>0</v>
      </c>
      <c r="M109" s="84">
        <f>'[1]수량산출(1-1)_작업용'!M109</f>
        <v>0</v>
      </c>
      <c r="N109" s="84">
        <f>'[1]수량산출(1-1)_작업용'!N109</f>
        <v>0</v>
      </c>
      <c r="O109" s="84">
        <f>'[1]수량산출(1-1)_작업용'!O109</f>
        <v>0</v>
      </c>
      <c r="P109" s="84">
        <f>'[1]수량산출(1-1)_작업용'!P109</f>
        <v>0</v>
      </c>
      <c r="Q109" s="84">
        <f>'[1]수량산출(1-1)_작업용'!Q109</f>
        <v>0</v>
      </c>
      <c r="R109" s="84">
        <f>'[1]수량산출(1-1)_작업용'!R109</f>
        <v>0</v>
      </c>
      <c r="S109" s="84">
        <f>'[1]수량산출(1-1)_작업용'!S109</f>
        <v>0</v>
      </c>
      <c r="T109" s="84">
        <f>'[1]수량산출(1-1)_작업용'!T109</f>
        <v>0</v>
      </c>
      <c r="U109" s="84">
        <f>'[1]수량산출(1-1)_작업용'!U109</f>
        <v>0</v>
      </c>
      <c r="V109" s="84">
        <f>'[1]수량산출(1-1)_작업용'!V109</f>
        <v>0</v>
      </c>
      <c r="W109" s="74">
        <f t="shared" si="28"/>
        <v>0</v>
      </c>
      <c r="X109" s="151"/>
    </row>
    <row r="110" spans="1:46" ht="15" customHeight="1">
      <c r="A110" s="62" t="str">
        <f>'[1]수량산출(1-1)_작업용'!A110</f>
        <v>FLEX. CONNECTOR</v>
      </c>
      <c r="B110" s="62" t="str">
        <f>'[1]수량산출(1-1)_작업용'!B110</f>
        <v>16C</v>
      </c>
      <c r="C110" s="84">
        <f>'[1]수량산출(1-1)_작업용'!C110</f>
        <v>0</v>
      </c>
      <c r="D110" s="84">
        <f>'[1]수량산출(1-1)_작업용'!D110</f>
        <v>0</v>
      </c>
      <c r="E110" s="84">
        <f>'[1]수량산출(1-1)_작업용'!E110</f>
        <v>0</v>
      </c>
      <c r="F110" s="84">
        <f>'[1]수량산출(1-1)_작업용'!F110</f>
        <v>0</v>
      </c>
      <c r="G110" s="84">
        <f>'[1]수량산출(1-1)_작업용'!G110</f>
        <v>0</v>
      </c>
      <c r="H110" s="84">
        <f>'[1]수량산출(1-1)_작업용'!H110</f>
        <v>0</v>
      </c>
      <c r="I110" s="84">
        <f>'[1]수량산출(1-1)_작업용'!I110</f>
        <v>0</v>
      </c>
      <c r="J110" s="84">
        <f>'[1]수량산출(1-1)_작업용'!J110</f>
        <v>0</v>
      </c>
      <c r="K110" s="84">
        <f>'[1]수량산출(1-1)_작업용'!K110</f>
        <v>0</v>
      </c>
      <c r="L110" s="84">
        <f>'[1]수량산출(1-1)_작업용'!L110</f>
        <v>0</v>
      </c>
      <c r="M110" s="84">
        <f>'[1]수량산출(1-1)_작업용'!M110</f>
        <v>0</v>
      </c>
      <c r="N110" s="84">
        <f>'[1]수량산출(1-1)_작업용'!N110</f>
        <v>0</v>
      </c>
      <c r="O110" s="84">
        <f>'[1]수량산출(1-1)_작업용'!O110</f>
        <v>0</v>
      </c>
      <c r="P110" s="84">
        <f>'[1]수량산출(1-1)_작업용'!P110</f>
        <v>0</v>
      </c>
      <c r="Q110" s="84">
        <f>'[1]수량산출(1-1)_작업용'!Q110</f>
        <v>0</v>
      </c>
      <c r="R110" s="84">
        <f>'[1]수량산출(1-1)_작업용'!R110</f>
        <v>0</v>
      </c>
      <c r="S110" s="84">
        <f>'[1]수량산출(1-1)_작업용'!S110</f>
        <v>0</v>
      </c>
      <c r="T110" s="84">
        <f>'[1]수량산출(1-1)_작업용'!T110</f>
        <v>0</v>
      </c>
      <c r="U110" s="84">
        <f>'[1]수량산출(1-1)_작업용'!U110</f>
        <v>0</v>
      </c>
      <c r="V110" s="84">
        <f>'[1]수량산출(1-1)_작업용'!V110</f>
        <v>0</v>
      </c>
      <c r="W110" s="74">
        <f t="shared" si="28"/>
        <v>0</v>
      </c>
      <c r="X110" s="151"/>
    </row>
    <row r="111" spans="1:46" ht="15" customHeight="1">
      <c r="A111" s="62" t="str">
        <f>'[1]수량산출(1-1)_작업용'!A111</f>
        <v>FLEX. CONNECTOR</v>
      </c>
      <c r="B111" s="62" t="str">
        <f>'[1]수량산출(1-1)_작업용'!B111</f>
        <v>22C</v>
      </c>
      <c r="C111" s="84">
        <f>'[1]수량산출(1-1)_작업용'!C111</f>
        <v>0</v>
      </c>
      <c r="D111" s="84">
        <f>'[1]수량산출(1-1)_작업용'!D111</f>
        <v>0</v>
      </c>
      <c r="E111" s="84">
        <f>'[1]수량산출(1-1)_작업용'!E111</f>
        <v>0</v>
      </c>
      <c r="F111" s="84">
        <f>'[1]수량산출(1-1)_작업용'!F111</f>
        <v>0</v>
      </c>
      <c r="G111" s="84">
        <f>'[1]수량산출(1-1)_작업용'!G111</f>
        <v>0</v>
      </c>
      <c r="H111" s="84">
        <f>'[1]수량산출(1-1)_작업용'!H111</f>
        <v>0</v>
      </c>
      <c r="I111" s="84">
        <f>'[1]수량산출(1-1)_작업용'!I111</f>
        <v>0</v>
      </c>
      <c r="J111" s="84">
        <f>'[1]수량산출(1-1)_작업용'!J111</f>
        <v>0</v>
      </c>
      <c r="K111" s="84">
        <f>'[1]수량산출(1-1)_작업용'!K111</f>
        <v>0</v>
      </c>
      <c r="L111" s="84">
        <f>'[1]수량산출(1-1)_작업용'!L111</f>
        <v>0</v>
      </c>
      <c r="M111" s="84">
        <f>'[1]수량산출(1-1)_작업용'!M111</f>
        <v>0</v>
      </c>
      <c r="N111" s="84">
        <f>'[1]수량산출(1-1)_작업용'!N111</f>
        <v>0</v>
      </c>
      <c r="O111" s="84">
        <f>'[1]수량산출(1-1)_작업용'!O111</f>
        <v>0</v>
      </c>
      <c r="P111" s="84">
        <f>'[1]수량산출(1-1)_작업용'!P111</f>
        <v>0</v>
      </c>
      <c r="Q111" s="84">
        <f>'[1]수량산출(1-1)_작업용'!Q111</f>
        <v>0</v>
      </c>
      <c r="R111" s="84">
        <f>'[1]수량산출(1-1)_작업용'!R111</f>
        <v>0</v>
      </c>
      <c r="S111" s="84">
        <f>'[1]수량산출(1-1)_작업용'!S111</f>
        <v>0</v>
      </c>
      <c r="T111" s="84">
        <f>'[1]수량산출(1-1)_작업용'!T111</f>
        <v>0</v>
      </c>
      <c r="U111" s="84">
        <f>'[1]수량산출(1-1)_작업용'!U111</f>
        <v>0</v>
      </c>
      <c r="V111" s="84">
        <f>'[1]수량산출(1-1)_작업용'!V111</f>
        <v>0</v>
      </c>
      <c r="W111" s="74">
        <f t="shared" si="28"/>
        <v>0</v>
      </c>
      <c r="X111" s="151"/>
    </row>
    <row r="112" spans="1:46" s="99" customFormat="1" ht="15" customHeight="1">
      <c r="A112" s="62" t="str">
        <f>'[1]수량산출(1-1)_작업용'!A112</f>
        <v>노말밴드</v>
      </c>
      <c r="B112" s="62" t="str">
        <f>'[1]수량산출(1-1)_작업용'!B112</f>
        <v>28C</v>
      </c>
      <c r="C112" s="84">
        <f>'[1]수량산출(1-1)_작업용'!C112</f>
        <v>0</v>
      </c>
      <c r="D112" s="84">
        <f>'[1]수량산출(1-1)_작업용'!D112</f>
        <v>0</v>
      </c>
      <c r="E112" s="84">
        <f>'[1]수량산출(1-1)_작업용'!E112</f>
        <v>0</v>
      </c>
      <c r="F112" s="84">
        <f>'[1]수량산출(1-1)_작업용'!F112</f>
        <v>0</v>
      </c>
      <c r="G112" s="84">
        <f>'[1]수량산출(1-1)_작업용'!G112</f>
        <v>0</v>
      </c>
      <c r="H112" s="84">
        <f>'[1]수량산출(1-1)_작업용'!H112</f>
        <v>0</v>
      </c>
      <c r="I112" s="84">
        <f>'[1]수량산출(1-1)_작업용'!I112</f>
        <v>0</v>
      </c>
      <c r="J112" s="84">
        <f>'[1]수량산출(1-1)_작업용'!J112</f>
        <v>0</v>
      </c>
      <c r="K112" s="84">
        <f>'[1]수량산출(1-1)_작업용'!K112</f>
        <v>0</v>
      </c>
      <c r="L112" s="84">
        <f>'[1]수량산출(1-1)_작업용'!L112</f>
        <v>0</v>
      </c>
      <c r="M112" s="84">
        <f>'[1]수량산출(1-1)_작업용'!M112</f>
        <v>0</v>
      </c>
      <c r="N112" s="84">
        <f>'[1]수량산출(1-1)_작업용'!N112</f>
        <v>0</v>
      </c>
      <c r="O112" s="84">
        <f>'[1]수량산출(1-1)_작업용'!O112</f>
        <v>0</v>
      </c>
      <c r="P112" s="84">
        <f>'[1]수량산출(1-1)_작업용'!P112</f>
        <v>0</v>
      </c>
      <c r="Q112" s="84">
        <f>'[1]수량산출(1-1)_작업용'!Q112</f>
        <v>0</v>
      </c>
      <c r="R112" s="84">
        <f>'[1]수량산출(1-1)_작업용'!R112</f>
        <v>0</v>
      </c>
      <c r="S112" s="84">
        <f>'[1]수량산출(1-1)_작업용'!S112</f>
        <v>0</v>
      </c>
      <c r="T112" s="84">
        <f>'[1]수량산출(1-1)_작업용'!T112</f>
        <v>0</v>
      </c>
      <c r="U112" s="84">
        <f>'[1]수량산출(1-1)_작업용'!U112</f>
        <v>0</v>
      </c>
      <c r="V112" s="84">
        <f>'[1]수량산출(1-1)_작업용'!V112</f>
        <v>0</v>
      </c>
      <c r="W112" s="74">
        <f t="shared" si="28"/>
        <v>0</v>
      </c>
      <c r="X112" s="151"/>
      <c r="Y112" s="66"/>
    </row>
    <row r="113" spans="1:25" s="99" customFormat="1" ht="15" customHeight="1">
      <c r="A113" s="62" t="str">
        <f>'[1]수량산출(1-1)_작업용'!A113</f>
        <v>노말밴드</v>
      </c>
      <c r="B113" s="62" t="str">
        <f>'[1]수량산출(1-1)_작업용'!B113</f>
        <v>36C</v>
      </c>
      <c r="C113" s="84">
        <f>'[1]수량산출(1-1)_작업용'!C113</f>
        <v>0</v>
      </c>
      <c r="D113" s="84">
        <f>'[1]수량산출(1-1)_작업용'!D113</f>
        <v>0</v>
      </c>
      <c r="E113" s="84">
        <f>'[1]수량산출(1-1)_작업용'!E113</f>
        <v>0</v>
      </c>
      <c r="F113" s="84">
        <f>'[1]수량산출(1-1)_작업용'!F113</f>
        <v>0</v>
      </c>
      <c r="G113" s="84">
        <f>'[1]수량산출(1-1)_작업용'!G113</f>
        <v>0</v>
      </c>
      <c r="H113" s="84">
        <f>'[1]수량산출(1-1)_작업용'!H113</f>
        <v>0</v>
      </c>
      <c r="I113" s="84">
        <f>'[1]수량산출(1-1)_작업용'!I113</f>
        <v>0</v>
      </c>
      <c r="J113" s="84">
        <f>'[1]수량산출(1-1)_작업용'!J113</f>
        <v>0</v>
      </c>
      <c r="K113" s="84">
        <f>'[1]수량산출(1-1)_작업용'!K113</f>
        <v>0</v>
      </c>
      <c r="L113" s="84">
        <f>'[1]수량산출(1-1)_작업용'!L113</f>
        <v>0</v>
      </c>
      <c r="M113" s="84">
        <f>'[1]수량산출(1-1)_작업용'!M113</f>
        <v>0</v>
      </c>
      <c r="N113" s="84">
        <f>'[1]수량산출(1-1)_작업용'!N113</f>
        <v>0</v>
      </c>
      <c r="O113" s="84">
        <f>'[1]수량산출(1-1)_작업용'!O113</f>
        <v>0</v>
      </c>
      <c r="P113" s="84">
        <f>'[1]수량산출(1-1)_작업용'!P113</f>
        <v>0</v>
      </c>
      <c r="Q113" s="84">
        <f>'[1]수량산출(1-1)_작업용'!Q113</f>
        <v>0</v>
      </c>
      <c r="R113" s="84">
        <f>'[1]수량산출(1-1)_작업용'!R113</f>
        <v>0</v>
      </c>
      <c r="S113" s="84">
        <f>'[1]수량산출(1-1)_작업용'!S113</f>
        <v>0</v>
      </c>
      <c r="T113" s="84">
        <f>'[1]수량산출(1-1)_작업용'!T113</f>
        <v>0</v>
      </c>
      <c r="U113" s="84">
        <f>'[1]수량산출(1-1)_작업용'!U113</f>
        <v>0</v>
      </c>
      <c r="V113" s="84">
        <f>'[1]수량산출(1-1)_작업용'!V113</f>
        <v>0</v>
      </c>
      <c r="W113" s="74">
        <f t="shared" si="28"/>
        <v>0</v>
      </c>
      <c r="X113" s="151"/>
      <c r="Y113" s="66"/>
    </row>
    <row r="114" spans="1:25" ht="15" customHeight="1">
      <c r="A114" s="62" t="str">
        <f>'[1]수량산출(1-1)_작업용'!A114</f>
        <v>앙카볼트</v>
      </c>
      <c r="B114" s="62" t="str">
        <f>'[1]수량산출(1-1)_작업용'!B114</f>
        <v>3/8"</v>
      </c>
      <c r="C114" s="84">
        <f>ROUNDUP(SUM(W91:W95)*0.07,0)</f>
        <v>1</v>
      </c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74">
        <f t="shared" si="28"/>
        <v>1</v>
      </c>
      <c r="X114" s="151" t="s">
        <v>200</v>
      </c>
      <c r="Y114" s="90"/>
    </row>
    <row r="115" spans="1:25" ht="15" customHeight="1">
      <c r="A115" s="62" t="str">
        <f>'[1]수량산출(1-1)_작업용'!A115</f>
        <v>행가</v>
      </c>
      <c r="B115" s="62" t="str">
        <f>'[1]수량산출(1-1)_작업용'!B115</f>
        <v>3/8" x 1m</v>
      </c>
      <c r="C115" s="84">
        <f>C114</f>
        <v>1</v>
      </c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74">
        <f t="shared" si="28"/>
        <v>1</v>
      </c>
      <c r="X115" s="151"/>
    </row>
    <row r="116" spans="1:25" ht="15" customHeight="1">
      <c r="A116" s="62" t="str">
        <f>'[1]수량산출(1-1)_작업용'!A116</f>
        <v>찬넬</v>
      </c>
      <c r="B116" s="62" t="str">
        <f>'[1]수량산출(1-1)_작업용'!B116</f>
        <v>1.2m</v>
      </c>
      <c r="C116" s="84">
        <f>ROUNDUP(SUM(W91:W95)*0.05,0)</f>
        <v>1</v>
      </c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74">
        <f t="shared" ref="W116:W127" si="29">SUM(C116:V116)</f>
        <v>1</v>
      </c>
      <c r="X116" s="151"/>
    </row>
    <row r="117" spans="1:25" s="99" customFormat="1" ht="15" customHeight="1">
      <c r="A117" s="62" t="str">
        <f>'[1]수량산출(1-1)_작업용'!A117</f>
        <v>JOINT BOX</v>
      </c>
      <c r="B117" s="62" t="str">
        <f>'[1]수량산출(1-1)_작업용'!B117</f>
        <v>100x100x50</v>
      </c>
      <c r="C117" s="84">
        <f>'[1]수량산출(1-1)_작업용'!C117</f>
        <v>0</v>
      </c>
      <c r="D117" s="84">
        <f>'[1]수량산출(1-1)_작업용'!D117</f>
        <v>0</v>
      </c>
      <c r="E117" s="84">
        <f>'[1]수량산출(1-1)_작업용'!E117</f>
        <v>0</v>
      </c>
      <c r="F117" s="84">
        <f>'[1]수량산출(1-1)_작업용'!F117</f>
        <v>0</v>
      </c>
      <c r="G117" s="84">
        <f>'[1]수량산출(1-1)_작업용'!G117</f>
        <v>0</v>
      </c>
      <c r="H117" s="84">
        <f>'[1]수량산출(1-1)_작업용'!H117</f>
        <v>0</v>
      </c>
      <c r="I117" s="84">
        <f>'[1]수량산출(1-1)_작업용'!I117</f>
        <v>0</v>
      </c>
      <c r="J117" s="84">
        <f>'[1]수량산출(1-1)_작업용'!J117</f>
        <v>0</v>
      </c>
      <c r="K117" s="84">
        <f>'[1]수량산출(1-1)_작업용'!K117</f>
        <v>0</v>
      </c>
      <c r="L117" s="84">
        <f>'[1]수량산출(1-1)_작업용'!L117</f>
        <v>0</v>
      </c>
      <c r="M117" s="84">
        <f>'[1]수량산출(1-1)_작업용'!M117</f>
        <v>0</v>
      </c>
      <c r="N117" s="84">
        <f>'[1]수량산출(1-1)_작업용'!N117</f>
        <v>0</v>
      </c>
      <c r="O117" s="84">
        <f>'[1]수량산출(1-1)_작업용'!O117</f>
        <v>0</v>
      </c>
      <c r="P117" s="84">
        <f>'[1]수량산출(1-1)_작업용'!P117</f>
        <v>0</v>
      </c>
      <c r="Q117" s="84">
        <f>'[1]수량산출(1-1)_작업용'!Q117</f>
        <v>0</v>
      </c>
      <c r="R117" s="84">
        <f>'[1]수량산출(1-1)_작업용'!R117</f>
        <v>0</v>
      </c>
      <c r="S117" s="84">
        <f>'[1]수량산출(1-1)_작업용'!S117</f>
        <v>0</v>
      </c>
      <c r="T117" s="84">
        <f>'[1]수량산출(1-1)_작업용'!T117</f>
        <v>0</v>
      </c>
      <c r="U117" s="84">
        <f>'[1]수량산출(1-1)_작업용'!U117</f>
        <v>0</v>
      </c>
      <c r="V117" s="84">
        <f>'[1]수량산출(1-1)_작업용'!V117</f>
        <v>0</v>
      </c>
      <c r="W117" s="74">
        <f t="shared" si="29"/>
        <v>0</v>
      </c>
      <c r="X117" s="151" t="s">
        <v>199</v>
      </c>
      <c r="Y117" s="66"/>
    </row>
    <row r="118" spans="1:25" s="99" customFormat="1" ht="15" customHeight="1">
      <c r="A118" s="62" t="str">
        <f>'[1]수량산출(1-1)_작업용'!A118</f>
        <v>PULL BOX</v>
      </c>
      <c r="B118" s="62" t="str">
        <f>'[1]수량산출(1-1)_작업용'!B118</f>
        <v>150x150x100</v>
      </c>
      <c r="C118" s="84">
        <f>'[1]수량산출(1-1)_작업용'!C118</f>
        <v>0</v>
      </c>
      <c r="D118" s="84">
        <f>'[1]수량산출(1-1)_작업용'!D118</f>
        <v>0</v>
      </c>
      <c r="E118" s="84">
        <f>'[1]수량산출(1-1)_작업용'!E118</f>
        <v>0</v>
      </c>
      <c r="F118" s="84">
        <f>'[1]수량산출(1-1)_작업용'!F118</f>
        <v>0</v>
      </c>
      <c r="G118" s="84">
        <f>'[1]수량산출(1-1)_작업용'!G118</f>
        <v>0</v>
      </c>
      <c r="H118" s="84">
        <f>'[1]수량산출(1-1)_작업용'!H118</f>
        <v>0</v>
      </c>
      <c r="I118" s="84">
        <f>'[1]수량산출(1-1)_작업용'!I118</f>
        <v>0</v>
      </c>
      <c r="J118" s="84">
        <f>'[1]수량산출(1-1)_작업용'!J118</f>
        <v>0</v>
      </c>
      <c r="K118" s="84">
        <f>'[1]수량산출(1-1)_작업용'!K118</f>
        <v>0</v>
      </c>
      <c r="L118" s="84">
        <f>'[1]수량산출(1-1)_작업용'!L118</f>
        <v>0</v>
      </c>
      <c r="M118" s="84">
        <f>'[1]수량산출(1-1)_작업용'!M118</f>
        <v>0</v>
      </c>
      <c r="N118" s="84">
        <f>'[1]수량산출(1-1)_작업용'!N118</f>
        <v>0</v>
      </c>
      <c r="O118" s="84">
        <f>'[1]수량산출(1-1)_작업용'!O118</f>
        <v>0</v>
      </c>
      <c r="P118" s="84">
        <f>'[1]수량산출(1-1)_작업용'!P118</f>
        <v>0</v>
      </c>
      <c r="Q118" s="84">
        <f>'[1]수량산출(1-1)_작업용'!Q118</f>
        <v>0</v>
      </c>
      <c r="R118" s="84">
        <f>'[1]수량산출(1-1)_작업용'!R118</f>
        <v>0</v>
      </c>
      <c r="S118" s="84">
        <f>'[1]수량산출(1-1)_작업용'!S118</f>
        <v>0</v>
      </c>
      <c r="T118" s="84">
        <f>'[1]수량산출(1-1)_작업용'!T118</f>
        <v>0</v>
      </c>
      <c r="U118" s="84">
        <f>'[1]수량산출(1-1)_작업용'!U118</f>
        <v>0</v>
      </c>
      <c r="V118" s="84">
        <f>'[1]수량산출(1-1)_작업용'!V118</f>
        <v>0</v>
      </c>
      <c r="W118" s="74">
        <f t="shared" si="29"/>
        <v>0</v>
      </c>
      <c r="X118" s="151"/>
      <c r="Y118" s="66"/>
    </row>
    <row r="119" spans="1:25" s="99" customFormat="1" ht="15" customHeight="1">
      <c r="A119" s="62" t="str">
        <f>'[1]수량산출(1-1)_작업용'!A119</f>
        <v>PULL BOX</v>
      </c>
      <c r="B119" s="62" t="str">
        <f>'[1]수량산출(1-1)_작업용'!B119</f>
        <v>200x200x100</v>
      </c>
      <c r="C119" s="84">
        <f>'[1]수량산출(1-1)_작업용'!C119</f>
        <v>0</v>
      </c>
      <c r="D119" s="84">
        <f>'[1]수량산출(1-1)_작업용'!D119</f>
        <v>0</v>
      </c>
      <c r="E119" s="84">
        <f>'[1]수량산출(1-1)_작업용'!E119</f>
        <v>0</v>
      </c>
      <c r="F119" s="84">
        <f>'[1]수량산출(1-1)_작업용'!F119</f>
        <v>0</v>
      </c>
      <c r="G119" s="84">
        <f>'[1]수량산출(1-1)_작업용'!G119</f>
        <v>0</v>
      </c>
      <c r="H119" s="84">
        <f>'[1]수량산출(1-1)_작업용'!H119</f>
        <v>0</v>
      </c>
      <c r="I119" s="84">
        <f>'[1]수량산출(1-1)_작업용'!I119</f>
        <v>0</v>
      </c>
      <c r="J119" s="84">
        <f>'[1]수량산출(1-1)_작업용'!J119</f>
        <v>0</v>
      </c>
      <c r="K119" s="84">
        <f>'[1]수량산출(1-1)_작업용'!K119</f>
        <v>0</v>
      </c>
      <c r="L119" s="84">
        <f>'[1]수량산출(1-1)_작업용'!L119</f>
        <v>0</v>
      </c>
      <c r="M119" s="84">
        <f>'[1]수량산출(1-1)_작업용'!M119</f>
        <v>0</v>
      </c>
      <c r="N119" s="84">
        <f>'[1]수량산출(1-1)_작업용'!N119</f>
        <v>0</v>
      </c>
      <c r="O119" s="84">
        <f>'[1]수량산출(1-1)_작업용'!O119</f>
        <v>0</v>
      </c>
      <c r="P119" s="84">
        <f>'[1]수량산출(1-1)_작업용'!P119</f>
        <v>0</v>
      </c>
      <c r="Q119" s="84">
        <f>'[1]수량산출(1-1)_작업용'!Q119</f>
        <v>0</v>
      </c>
      <c r="R119" s="84">
        <f>'[1]수량산출(1-1)_작업용'!R119</f>
        <v>0</v>
      </c>
      <c r="S119" s="84">
        <f>'[1]수량산출(1-1)_작업용'!S119</f>
        <v>0</v>
      </c>
      <c r="T119" s="84">
        <f>'[1]수량산출(1-1)_작업용'!T119</f>
        <v>0</v>
      </c>
      <c r="U119" s="84">
        <f>'[1]수량산출(1-1)_작업용'!U119</f>
        <v>0</v>
      </c>
      <c r="V119" s="84">
        <f>'[1]수량산출(1-1)_작업용'!V119</f>
        <v>0</v>
      </c>
      <c r="W119" s="74">
        <f t="shared" si="29"/>
        <v>0</v>
      </c>
      <c r="X119" s="151"/>
      <c r="Y119" s="66"/>
    </row>
    <row r="120" spans="1:25" s="99" customFormat="1" ht="15" customHeight="1">
      <c r="A120" s="62" t="str">
        <f>'[1]수량산출(1-1)_작업용'!A120</f>
        <v>PULL BOX</v>
      </c>
      <c r="B120" s="62" t="str">
        <f>'[1]수량산출(1-1)_작업용'!B120</f>
        <v>300x300x200</v>
      </c>
      <c r="C120" s="84">
        <f>'[1]수량산출(1-1)_작업용'!C120</f>
        <v>0</v>
      </c>
      <c r="D120" s="84">
        <f>'[1]수량산출(1-1)_작업용'!D120</f>
        <v>0</v>
      </c>
      <c r="E120" s="84">
        <f>'[1]수량산출(1-1)_작업용'!E120</f>
        <v>0</v>
      </c>
      <c r="F120" s="84">
        <f>'[1]수량산출(1-1)_작업용'!F120</f>
        <v>0</v>
      </c>
      <c r="G120" s="84">
        <f>'[1]수량산출(1-1)_작업용'!G120</f>
        <v>0</v>
      </c>
      <c r="H120" s="84">
        <f>'[1]수량산출(1-1)_작업용'!H120</f>
        <v>0</v>
      </c>
      <c r="I120" s="84">
        <f>'[1]수량산출(1-1)_작업용'!I120</f>
        <v>0</v>
      </c>
      <c r="J120" s="84">
        <f>'[1]수량산출(1-1)_작업용'!J120</f>
        <v>0</v>
      </c>
      <c r="K120" s="84">
        <f>'[1]수량산출(1-1)_작업용'!K120</f>
        <v>0</v>
      </c>
      <c r="L120" s="84">
        <f>'[1]수량산출(1-1)_작업용'!L120</f>
        <v>0</v>
      </c>
      <c r="M120" s="84">
        <f>'[1]수량산출(1-1)_작업용'!M120</f>
        <v>0</v>
      </c>
      <c r="N120" s="84">
        <f>'[1]수량산출(1-1)_작업용'!N120</f>
        <v>0</v>
      </c>
      <c r="O120" s="84">
        <f>'[1]수량산출(1-1)_작업용'!O120</f>
        <v>0</v>
      </c>
      <c r="P120" s="84">
        <f>'[1]수량산출(1-1)_작업용'!P120</f>
        <v>0</v>
      </c>
      <c r="Q120" s="84">
        <f>'[1]수량산출(1-1)_작업용'!Q120</f>
        <v>0</v>
      </c>
      <c r="R120" s="84">
        <f>'[1]수량산출(1-1)_작업용'!R120</f>
        <v>0</v>
      </c>
      <c r="S120" s="84">
        <f>'[1]수량산출(1-1)_작업용'!S120</f>
        <v>0</v>
      </c>
      <c r="T120" s="84">
        <f>'[1]수량산출(1-1)_작업용'!T120</f>
        <v>0</v>
      </c>
      <c r="U120" s="84">
        <f>'[1]수량산출(1-1)_작업용'!U120</f>
        <v>0</v>
      </c>
      <c r="V120" s="84">
        <f>'[1]수량산출(1-1)_작업용'!V120</f>
        <v>0</v>
      </c>
      <c r="W120" s="74">
        <f t="shared" si="29"/>
        <v>0</v>
      </c>
      <c r="X120" s="151"/>
      <c r="Y120" s="66"/>
    </row>
    <row r="121" spans="1:25" s="99" customFormat="1" ht="15" customHeight="1">
      <c r="A121" s="62" t="str">
        <f>'[1]수량산출(1-1)_작업용'!A121</f>
        <v>PULL BOX</v>
      </c>
      <c r="B121" s="62" t="str">
        <f>'[1]수량산출(1-1)_작업용'!B121</f>
        <v>400x400x300</v>
      </c>
      <c r="C121" s="84">
        <f>'[1]수량산출(1-1)_작업용'!C121</f>
        <v>0</v>
      </c>
      <c r="D121" s="84">
        <f>'[1]수량산출(1-1)_작업용'!D121</f>
        <v>0</v>
      </c>
      <c r="E121" s="84">
        <f>'[1]수량산출(1-1)_작업용'!E121</f>
        <v>0</v>
      </c>
      <c r="F121" s="84">
        <f>'[1]수량산출(1-1)_작업용'!F121</f>
        <v>0</v>
      </c>
      <c r="G121" s="84">
        <f>'[1]수량산출(1-1)_작업용'!G121</f>
        <v>0</v>
      </c>
      <c r="H121" s="84">
        <f>'[1]수량산출(1-1)_작업용'!H121</f>
        <v>0</v>
      </c>
      <c r="I121" s="84">
        <f>'[1]수량산출(1-1)_작업용'!I121</f>
        <v>0</v>
      </c>
      <c r="J121" s="84">
        <f>'[1]수량산출(1-1)_작업용'!J121</f>
        <v>0</v>
      </c>
      <c r="K121" s="84">
        <f>'[1]수량산출(1-1)_작업용'!K121</f>
        <v>0</v>
      </c>
      <c r="L121" s="84">
        <f>'[1]수량산출(1-1)_작업용'!L121</f>
        <v>0</v>
      </c>
      <c r="M121" s="84">
        <f>'[1]수량산출(1-1)_작업용'!M121</f>
        <v>0</v>
      </c>
      <c r="N121" s="84">
        <f>'[1]수량산출(1-1)_작업용'!N121</f>
        <v>0</v>
      </c>
      <c r="O121" s="84">
        <f>'[1]수량산출(1-1)_작업용'!O121</f>
        <v>0</v>
      </c>
      <c r="P121" s="84">
        <f>'[1]수량산출(1-1)_작업용'!P121</f>
        <v>0</v>
      </c>
      <c r="Q121" s="84">
        <f>'[1]수량산출(1-1)_작업용'!Q121</f>
        <v>0</v>
      </c>
      <c r="R121" s="84">
        <f>'[1]수량산출(1-1)_작업용'!R121</f>
        <v>0</v>
      </c>
      <c r="S121" s="84">
        <f>'[1]수량산출(1-1)_작업용'!S121</f>
        <v>0</v>
      </c>
      <c r="T121" s="84">
        <f>'[1]수량산출(1-1)_작업용'!T121</f>
        <v>0</v>
      </c>
      <c r="U121" s="84">
        <f>'[1]수량산출(1-1)_작업용'!U121</f>
        <v>0</v>
      </c>
      <c r="V121" s="84">
        <f>'[1]수량산출(1-1)_작업용'!V121</f>
        <v>0</v>
      </c>
      <c r="W121" s="74">
        <f t="shared" si="29"/>
        <v>0</v>
      </c>
      <c r="X121" s="151"/>
      <c r="Y121" s="66"/>
    </row>
    <row r="122" spans="1:25" s="99" customFormat="1" ht="15" customHeight="1">
      <c r="A122" s="62" t="str">
        <f>'[1]수량산출(1-1)_작업용'!A122</f>
        <v>PULL BOX</v>
      </c>
      <c r="B122" s="62" t="str">
        <f>'[1]수량산출(1-1)_작업용'!B122</f>
        <v>500x500x300</v>
      </c>
      <c r="C122" s="84">
        <f>'[1]수량산출(1-1)_작업용'!C122</f>
        <v>0</v>
      </c>
      <c r="D122" s="84">
        <f>'[1]수량산출(1-1)_작업용'!D122</f>
        <v>0</v>
      </c>
      <c r="E122" s="84">
        <f>'[1]수량산출(1-1)_작업용'!E122</f>
        <v>0</v>
      </c>
      <c r="F122" s="84">
        <f>'[1]수량산출(1-1)_작업용'!F122</f>
        <v>0</v>
      </c>
      <c r="G122" s="84">
        <f>'[1]수량산출(1-1)_작업용'!G122</f>
        <v>0</v>
      </c>
      <c r="H122" s="84">
        <f>'[1]수량산출(1-1)_작업용'!H122</f>
        <v>0</v>
      </c>
      <c r="I122" s="84">
        <f>'[1]수량산출(1-1)_작업용'!I122</f>
        <v>0</v>
      </c>
      <c r="J122" s="84">
        <f>'[1]수량산출(1-1)_작업용'!J122</f>
        <v>0</v>
      </c>
      <c r="K122" s="84">
        <f>'[1]수량산출(1-1)_작업용'!K122</f>
        <v>0</v>
      </c>
      <c r="L122" s="84">
        <f>'[1]수량산출(1-1)_작업용'!L122</f>
        <v>0</v>
      </c>
      <c r="M122" s="84">
        <f>'[1]수량산출(1-1)_작업용'!M122</f>
        <v>0</v>
      </c>
      <c r="N122" s="84">
        <f>'[1]수량산출(1-1)_작업용'!N122</f>
        <v>0</v>
      </c>
      <c r="O122" s="84">
        <f>'[1]수량산출(1-1)_작업용'!O122</f>
        <v>0</v>
      </c>
      <c r="P122" s="84">
        <f>'[1]수량산출(1-1)_작업용'!P122</f>
        <v>0</v>
      </c>
      <c r="Q122" s="84">
        <f>'[1]수량산출(1-1)_작업용'!Q122</f>
        <v>0</v>
      </c>
      <c r="R122" s="84">
        <f>'[1]수량산출(1-1)_작업용'!R122</f>
        <v>0</v>
      </c>
      <c r="S122" s="84">
        <f>'[1]수량산출(1-1)_작업용'!S122</f>
        <v>0</v>
      </c>
      <c r="T122" s="84">
        <f>'[1]수량산출(1-1)_작업용'!T122</f>
        <v>0</v>
      </c>
      <c r="U122" s="84">
        <f>'[1]수량산출(1-1)_작업용'!U122</f>
        <v>0</v>
      </c>
      <c r="V122" s="84">
        <f>'[1]수량산출(1-1)_작업용'!V122</f>
        <v>0</v>
      </c>
      <c r="W122" s="74">
        <f t="shared" si="29"/>
        <v>0</v>
      </c>
      <c r="X122" s="151"/>
      <c r="Y122" s="66"/>
    </row>
    <row r="123" spans="1:25" ht="15" customHeight="1">
      <c r="A123" s="62" t="str">
        <f>'[1]수량산출(1-1)_작업용'!A123</f>
        <v>수위지시조절기</v>
      </c>
      <c r="B123" s="62" t="str">
        <f>'[1]수량산출(1-1)_작업용'!B123</f>
        <v>FLOAT (센서*1)</v>
      </c>
      <c r="C123" s="84">
        <f>'[1]수량산출(1-1)_작업용'!C123</f>
        <v>0</v>
      </c>
      <c r="D123" s="84">
        <f>'[1]수량산출(1-1)_작업용'!D123</f>
        <v>0</v>
      </c>
      <c r="E123" s="84">
        <f>'[1]수량산출(1-1)_작업용'!E123</f>
        <v>0</v>
      </c>
      <c r="F123" s="84">
        <f>'[1]수량산출(1-1)_작업용'!F123</f>
        <v>0</v>
      </c>
      <c r="G123" s="84">
        <f>'[1]수량산출(1-1)_작업용'!G123</f>
        <v>0</v>
      </c>
      <c r="H123" s="84">
        <f>'[1]수량산출(1-1)_작업용'!H123</f>
        <v>0</v>
      </c>
      <c r="I123" s="84">
        <f>'[1]수량산출(1-1)_작업용'!I123</f>
        <v>0</v>
      </c>
      <c r="J123" s="84">
        <f>'[1]수량산출(1-1)_작업용'!J123</f>
        <v>0</v>
      </c>
      <c r="K123" s="84">
        <f>'[1]수량산출(1-1)_작업용'!K123</f>
        <v>0</v>
      </c>
      <c r="L123" s="84">
        <f>'[1]수량산출(1-1)_작업용'!L123</f>
        <v>0</v>
      </c>
      <c r="M123" s="84">
        <f>'[1]수량산출(1-1)_작업용'!M123</f>
        <v>0</v>
      </c>
      <c r="N123" s="84">
        <f>'[1]수량산출(1-1)_작업용'!N123</f>
        <v>0</v>
      </c>
      <c r="O123" s="84">
        <f>'[1]수량산출(1-1)_작업용'!O123</f>
        <v>0</v>
      </c>
      <c r="P123" s="84">
        <f>'[1]수량산출(1-1)_작업용'!P123</f>
        <v>0</v>
      </c>
      <c r="Q123" s="84">
        <f>'[1]수량산출(1-1)_작업용'!Q123</f>
        <v>0</v>
      </c>
      <c r="R123" s="84">
        <f>'[1]수량산출(1-1)_작업용'!R123</f>
        <v>0</v>
      </c>
      <c r="S123" s="84">
        <f>'[1]수량산출(1-1)_작업용'!S123</f>
        <v>0</v>
      </c>
      <c r="T123" s="84">
        <f>'[1]수량산출(1-1)_작업용'!T123</f>
        <v>0</v>
      </c>
      <c r="U123" s="84">
        <f>'[1]수량산출(1-1)_작업용'!U123</f>
        <v>0</v>
      </c>
      <c r="V123" s="84">
        <f>'[1]수량산출(1-1)_작업용'!V123</f>
        <v>0</v>
      </c>
      <c r="W123" s="74">
        <f t="shared" si="29"/>
        <v>0</v>
      </c>
      <c r="X123" s="151"/>
    </row>
    <row r="124" spans="1:25" ht="15" customHeight="1">
      <c r="A124" s="62" t="str">
        <f>'[1]수량산출(1-1)_작업용'!A124</f>
        <v>수위지시조절기</v>
      </c>
      <c r="B124" s="62" t="str">
        <f>'[1]수량산출(1-1)_작업용'!B124</f>
        <v>FLOAT (센서*2)</v>
      </c>
      <c r="C124" s="84">
        <f>'[1]수량산출(1-1)_작업용'!C124</f>
        <v>0</v>
      </c>
      <c r="D124" s="84">
        <f>'[1]수량산출(1-1)_작업용'!D124</f>
        <v>0</v>
      </c>
      <c r="E124" s="84">
        <f>'[1]수량산출(1-1)_작업용'!E124</f>
        <v>0</v>
      </c>
      <c r="F124" s="84">
        <f>'[1]수량산출(1-1)_작업용'!F124</f>
        <v>0</v>
      </c>
      <c r="G124" s="84">
        <f>'[1]수량산출(1-1)_작업용'!G124</f>
        <v>0</v>
      </c>
      <c r="H124" s="84">
        <f>'[1]수량산출(1-1)_작업용'!H124</f>
        <v>0</v>
      </c>
      <c r="I124" s="84">
        <f>'[1]수량산출(1-1)_작업용'!I124</f>
        <v>0</v>
      </c>
      <c r="J124" s="84">
        <f>'[1]수량산출(1-1)_작업용'!J124</f>
        <v>0</v>
      </c>
      <c r="K124" s="84">
        <f>'[1]수량산출(1-1)_작업용'!K124</f>
        <v>0</v>
      </c>
      <c r="L124" s="84">
        <f>'[1]수량산출(1-1)_작업용'!L124</f>
        <v>0</v>
      </c>
      <c r="M124" s="84">
        <f>'[1]수량산출(1-1)_작업용'!M124</f>
        <v>0</v>
      </c>
      <c r="N124" s="84">
        <f>'[1]수량산출(1-1)_작업용'!N124</f>
        <v>0</v>
      </c>
      <c r="O124" s="84">
        <f>'[1]수량산출(1-1)_작업용'!O124</f>
        <v>0</v>
      </c>
      <c r="P124" s="84">
        <f>'[1]수량산출(1-1)_작업용'!P124</f>
        <v>0</v>
      </c>
      <c r="Q124" s="84">
        <f>'[1]수량산출(1-1)_작업용'!Q124</f>
        <v>0</v>
      </c>
      <c r="R124" s="84">
        <f>'[1]수량산출(1-1)_작업용'!R124</f>
        <v>0</v>
      </c>
      <c r="S124" s="84">
        <f>'[1]수량산출(1-1)_작업용'!S124</f>
        <v>0</v>
      </c>
      <c r="T124" s="84">
        <f>'[1]수량산출(1-1)_작업용'!T124</f>
        <v>0</v>
      </c>
      <c r="U124" s="84">
        <f>'[1]수량산출(1-1)_작업용'!U124</f>
        <v>0</v>
      </c>
      <c r="V124" s="84">
        <f>'[1]수량산출(1-1)_작업용'!V124</f>
        <v>0</v>
      </c>
      <c r="W124" s="74">
        <f t="shared" si="29"/>
        <v>0</v>
      </c>
      <c r="X124" s="151"/>
    </row>
    <row r="125" spans="1:25" ht="15" customHeight="1">
      <c r="A125" s="62" t="str">
        <f>'[1]수량산출(1-1)_작업용'!A125</f>
        <v>수위조절기</v>
      </c>
      <c r="B125" s="62" t="str">
        <f>'[1]수량산출(1-1)_작업용'!B125</f>
        <v>QUICK 3P</v>
      </c>
      <c r="C125" s="84">
        <f>'[1]수량산출(1-1)_작업용'!C125</f>
        <v>0</v>
      </c>
      <c r="D125" s="84">
        <f>'[1]수량산출(1-1)_작업용'!D125</f>
        <v>0</v>
      </c>
      <c r="E125" s="84">
        <f>'[1]수량산출(1-1)_작업용'!E125</f>
        <v>0</v>
      </c>
      <c r="F125" s="84">
        <f>'[1]수량산출(1-1)_작업용'!F125</f>
        <v>0</v>
      </c>
      <c r="G125" s="84">
        <f>'[1]수량산출(1-1)_작업용'!G125</f>
        <v>0</v>
      </c>
      <c r="H125" s="84">
        <f>'[1]수량산출(1-1)_작업용'!H125</f>
        <v>0</v>
      </c>
      <c r="I125" s="84">
        <f>'[1]수량산출(1-1)_작업용'!I125</f>
        <v>0</v>
      </c>
      <c r="J125" s="84">
        <f>'[1]수량산출(1-1)_작업용'!J125</f>
        <v>0</v>
      </c>
      <c r="K125" s="84">
        <f>'[1]수량산출(1-1)_작업용'!K125</f>
        <v>0</v>
      </c>
      <c r="L125" s="84">
        <f>'[1]수량산출(1-1)_작업용'!L125</f>
        <v>0</v>
      </c>
      <c r="M125" s="84">
        <f>'[1]수량산출(1-1)_작업용'!M125</f>
        <v>0</v>
      </c>
      <c r="N125" s="84">
        <f>'[1]수량산출(1-1)_작업용'!N125</f>
        <v>0</v>
      </c>
      <c r="O125" s="84">
        <f>'[1]수량산출(1-1)_작업용'!O125</f>
        <v>0</v>
      </c>
      <c r="P125" s="84">
        <f>'[1]수량산출(1-1)_작업용'!P125</f>
        <v>0</v>
      </c>
      <c r="Q125" s="84">
        <f>'[1]수량산출(1-1)_작업용'!Q125</f>
        <v>0</v>
      </c>
      <c r="R125" s="84">
        <f>'[1]수량산출(1-1)_작업용'!R125</f>
        <v>0</v>
      </c>
      <c r="S125" s="84">
        <f>'[1]수량산출(1-1)_작업용'!S125</f>
        <v>0</v>
      </c>
      <c r="T125" s="84">
        <f>'[1]수량산출(1-1)_작업용'!T125</f>
        <v>0</v>
      </c>
      <c r="U125" s="84">
        <f>'[1]수량산출(1-1)_작업용'!U125</f>
        <v>0</v>
      </c>
      <c r="V125" s="84">
        <f>'[1]수량산출(1-1)_작업용'!V125</f>
        <v>0</v>
      </c>
      <c r="W125" s="74">
        <f t="shared" si="29"/>
        <v>0</v>
      </c>
      <c r="X125" s="151"/>
    </row>
    <row r="126" spans="1:25" ht="15" customHeight="1">
      <c r="A126" s="62" t="str">
        <f>'[1]수량산출(1-1)_작업용'!A126</f>
        <v>수위조절기</v>
      </c>
      <c r="B126" s="62" t="str">
        <f>'[1]수량산출(1-1)_작업용'!B126</f>
        <v>QUICK 4P</v>
      </c>
      <c r="C126" s="84">
        <f>'[1]수량산출(1-1)_작업용'!C126</f>
        <v>0</v>
      </c>
      <c r="D126" s="84">
        <f>'[1]수량산출(1-1)_작업용'!D126</f>
        <v>0</v>
      </c>
      <c r="E126" s="84">
        <f>'[1]수량산출(1-1)_작업용'!E126</f>
        <v>0</v>
      </c>
      <c r="F126" s="84">
        <f>'[1]수량산출(1-1)_작업용'!F126</f>
        <v>0</v>
      </c>
      <c r="G126" s="84">
        <f>'[1]수량산출(1-1)_작업용'!G126</f>
        <v>0</v>
      </c>
      <c r="H126" s="84">
        <f>'[1]수량산출(1-1)_작업용'!H126</f>
        <v>0</v>
      </c>
      <c r="I126" s="84">
        <f>'[1]수량산출(1-1)_작업용'!I126</f>
        <v>0</v>
      </c>
      <c r="J126" s="84">
        <f>'[1]수량산출(1-1)_작업용'!J126</f>
        <v>0</v>
      </c>
      <c r="K126" s="84">
        <f>'[1]수량산출(1-1)_작업용'!K126</f>
        <v>0</v>
      </c>
      <c r="L126" s="84">
        <f>'[1]수량산출(1-1)_작업용'!L126</f>
        <v>0</v>
      </c>
      <c r="M126" s="84">
        <f>'[1]수량산출(1-1)_작업용'!M126</f>
        <v>0</v>
      </c>
      <c r="N126" s="84">
        <f>'[1]수량산출(1-1)_작업용'!N126</f>
        <v>0</v>
      </c>
      <c r="O126" s="84">
        <f>'[1]수량산출(1-1)_작업용'!O126</f>
        <v>0</v>
      </c>
      <c r="P126" s="84">
        <f>'[1]수량산출(1-1)_작업용'!P126</f>
        <v>0</v>
      </c>
      <c r="Q126" s="84">
        <f>'[1]수량산출(1-1)_작업용'!Q126</f>
        <v>0</v>
      </c>
      <c r="R126" s="84">
        <f>'[1]수량산출(1-1)_작업용'!R126</f>
        <v>0</v>
      </c>
      <c r="S126" s="84">
        <f>'[1]수량산출(1-1)_작업용'!S126</f>
        <v>0</v>
      </c>
      <c r="T126" s="84">
        <f>'[1]수량산출(1-1)_작업용'!T126</f>
        <v>0</v>
      </c>
      <c r="U126" s="84">
        <f>'[1]수량산출(1-1)_작업용'!U126</f>
        <v>0</v>
      </c>
      <c r="V126" s="84">
        <f>'[1]수량산출(1-1)_작업용'!V126</f>
        <v>0</v>
      </c>
      <c r="W126" s="74">
        <f t="shared" si="29"/>
        <v>0</v>
      </c>
      <c r="X126" s="151"/>
    </row>
    <row r="127" spans="1:25" ht="15" customHeight="1">
      <c r="A127" s="62" t="str">
        <f>'[1]수량산출(1-1)_작업용'!A127</f>
        <v>수위조절기</v>
      </c>
      <c r="B127" s="62" t="str">
        <f>'[1]수량산출(1-1)_작업용'!B127</f>
        <v>QUICK 5P</v>
      </c>
      <c r="C127" s="84">
        <f>'[1]수량산출(1-1)_작업용'!C127</f>
        <v>0</v>
      </c>
      <c r="D127" s="84">
        <f>'[1]수량산출(1-1)_작업용'!D127</f>
        <v>0</v>
      </c>
      <c r="E127" s="84">
        <f>'[1]수량산출(1-1)_작업용'!E127</f>
        <v>0</v>
      </c>
      <c r="F127" s="84">
        <f>'[1]수량산출(1-1)_작업용'!F127</f>
        <v>0</v>
      </c>
      <c r="G127" s="84">
        <f>'[1]수량산출(1-1)_작업용'!G127</f>
        <v>0</v>
      </c>
      <c r="H127" s="84">
        <f>'[1]수량산출(1-1)_작업용'!H127</f>
        <v>0</v>
      </c>
      <c r="I127" s="84">
        <f>'[1]수량산출(1-1)_작업용'!I127</f>
        <v>0</v>
      </c>
      <c r="J127" s="84">
        <f>'[1]수량산출(1-1)_작업용'!J127</f>
        <v>0</v>
      </c>
      <c r="K127" s="84">
        <f>'[1]수량산출(1-1)_작업용'!K127</f>
        <v>0</v>
      </c>
      <c r="L127" s="84">
        <f>'[1]수량산출(1-1)_작업용'!L127</f>
        <v>0</v>
      </c>
      <c r="M127" s="84">
        <f>'[1]수량산출(1-1)_작업용'!M127</f>
        <v>0</v>
      </c>
      <c r="N127" s="84">
        <f>'[1]수량산출(1-1)_작업용'!N127</f>
        <v>0</v>
      </c>
      <c r="O127" s="84">
        <f>'[1]수량산출(1-1)_작업용'!O127</f>
        <v>0</v>
      </c>
      <c r="P127" s="84">
        <f>'[1]수량산출(1-1)_작업용'!P127</f>
        <v>0</v>
      </c>
      <c r="Q127" s="84">
        <f>'[1]수량산출(1-1)_작업용'!Q127</f>
        <v>0</v>
      </c>
      <c r="R127" s="84">
        <f>'[1]수량산출(1-1)_작업용'!R127</f>
        <v>0</v>
      </c>
      <c r="S127" s="84">
        <f>'[1]수량산출(1-1)_작업용'!S127</f>
        <v>0</v>
      </c>
      <c r="T127" s="84">
        <f>'[1]수량산출(1-1)_작업용'!T127</f>
        <v>0</v>
      </c>
      <c r="U127" s="84">
        <f>'[1]수량산출(1-1)_작업용'!U127</f>
        <v>0</v>
      </c>
      <c r="V127" s="84">
        <f>'[1]수량산출(1-1)_작업용'!V127</f>
        <v>0</v>
      </c>
      <c r="W127" s="74">
        <f t="shared" si="29"/>
        <v>0</v>
      </c>
      <c r="X127" s="151"/>
    </row>
    <row r="128" spans="1:25" s="99" customFormat="1" ht="15" customHeight="1">
      <c r="A128" s="62" t="str">
        <f>'[1]수량산출(1-1)_작업용'!A128</f>
        <v>백엽상</v>
      </c>
      <c r="B128" s="62" t="str">
        <f>'[1]수량산출(1-1)_작업용'!B128</f>
        <v>300x300x300</v>
      </c>
      <c r="C128" s="84">
        <f>'[1]수량산출(1-1)_작업용'!C128</f>
        <v>0</v>
      </c>
      <c r="D128" s="84">
        <f>'[1]수량산출(1-1)_작업용'!D128</f>
        <v>0</v>
      </c>
      <c r="E128" s="84">
        <f>'[1]수량산출(1-1)_작업용'!E128</f>
        <v>0</v>
      </c>
      <c r="F128" s="84">
        <f>'[1]수량산출(1-1)_작업용'!F128</f>
        <v>0</v>
      </c>
      <c r="G128" s="84">
        <f>'[1]수량산출(1-1)_작업용'!G128</f>
        <v>0</v>
      </c>
      <c r="H128" s="84">
        <f>'[1]수량산출(1-1)_작업용'!H128</f>
        <v>0</v>
      </c>
      <c r="I128" s="84">
        <f>'[1]수량산출(1-1)_작업용'!I128</f>
        <v>0</v>
      </c>
      <c r="J128" s="84">
        <f>'[1]수량산출(1-1)_작업용'!J128</f>
        <v>0</v>
      </c>
      <c r="K128" s="84">
        <f>'[1]수량산출(1-1)_작업용'!K128</f>
        <v>0</v>
      </c>
      <c r="L128" s="84">
        <f>'[1]수량산출(1-1)_작업용'!L128</f>
        <v>0</v>
      </c>
      <c r="M128" s="84">
        <f>'[1]수량산출(1-1)_작업용'!M128</f>
        <v>0</v>
      </c>
      <c r="N128" s="84">
        <f>'[1]수량산출(1-1)_작업용'!N128</f>
        <v>0</v>
      </c>
      <c r="O128" s="84">
        <f>'[1]수량산출(1-1)_작업용'!O128</f>
        <v>0</v>
      </c>
      <c r="P128" s="84">
        <f>'[1]수량산출(1-1)_작업용'!P128</f>
        <v>0</v>
      </c>
      <c r="Q128" s="84">
        <f>'[1]수량산출(1-1)_작업용'!Q128</f>
        <v>0</v>
      </c>
      <c r="R128" s="84">
        <f>'[1]수량산출(1-1)_작업용'!R128</f>
        <v>0</v>
      </c>
      <c r="S128" s="84">
        <f>'[1]수량산출(1-1)_작업용'!S128</f>
        <v>0</v>
      </c>
      <c r="T128" s="84">
        <f>'[1]수량산출(1-1)_작업용'!T128</f>
        <v>0</v>
      </c>
      <c r="U128" s="84">
        <f>'[1]수량산출(1-1)_작업용'!U128</f>
        <v>0</v>
      </c>
      <c r="V128" s="84">
        <f>'[1]수량산출(1-1)_작업용'!V128</f>
        <v>0</v>
      </c>
      <c r="W128" s="74">
        <f>SUM(C128:V128)</f>
        <v>0</v>
      </c>
      <c r="X128" s="151"/>
      <c r="Y128" s="66"/>
    </row>
    <row r="129" spans="1:24" ht="15" customHeight="1">
      <c r="A129" s="62" t="str">
        <f>'[1]수량산출(1-1)_작업용'!A129</f>
        <v>현장제어반</v>
      </c>
      <c r="B129" s="62" t="str">
        <f>'[1]수량산출(1-1)_작업용'!B129</f>
        <v>300x400X250</v>
      </c>
      <c r="C129" s="84">
        <f>'[1]수량산출(1-1)_작업용'!C129</f>
        <v>0</v>
      </c>
      <c r="D129" s="84">
        <f>'[1]수량산출(1-1)_작업용'!D129</f>
        <v>0</v>
      </c>
      <c r="E129" s="84">
        <f>'[1]수량산출(1-1)_작업용'!E129</f>
        <v>0</v>
      </c>
      <c r="F129" s="84">
        <f>'[1]수량산출(1-1)_작업용'!F129</f>
        <v>0</v>
      </c>
      <c r="G129" s="84">
        <f>'[1]수량산출(1-1)_작업용'!G129</f>
        <v>0</v>
      </c>
      <c r="H129" s="84">
        <f>'[1]수량산출(1-1)_작업용'!H129</f>
        <v>0</v>
      </c>
      <c r="I129" s="84">
        <f>'[1]수량산출(1-1)_작업용'!I129</f>
        <v>0</v>
      </c>
      <c r="J129" s="84">
        <f>'[1]수량산출(1-1)_작업용'!J129</f>
        <v>0</v>
      </c>
      <c r="K129" s="84">
        <f>'[1]수량산출(1-1)_작업용'!K129</f>
        <v>0</v>
      </c>
      <c r="L129" s="84">
        <f>'[1]수량산출(1-1)_작업용'!L129</f>
        <v>0</v>
      </c>
      <c r="M129" s="84">
        <f>'[1]수량산출(1-1)_작업용'!M129</f>
        <v>0</v>
      </c>
      <c r="N129" s="84">
        <f>'[1]수량산출(1-1)_작업용'!N129</f>
        <v>0</v>
      </c>
      <c r="O129" s="84">
        <f>'[1]수량산출(1-1)_작업용'!O129</f>
        <v>0</v>
      </c>
      <c r="P129" s="84">
        <f>'[1]수량산출(1-1)_작업용'!P129</f>
        <v>0</v>
      </c>
      <c r="Q129" s="84">
        <f>'[1]수량산출(1-1)_작업용'!Q129</f>
        <v>0</v>
      </c>
      <c r="R129" s="84">
        <f>'[1]수량산출(1-1)_작업용'!R129</f>
        <v>0</v>
      </c>
      <c r="S129" s="84">
        <f>'[1]수량산출(1-1)_작업용'!S129</f>
        <v>0</v>
      </c>
      <c r="T129" s="84">
        <f>'[1]수량산출(1-1)_작업용'!T129</f>
        <v>0</v>
      </c>
      <c r="U129" s="84">
        <f>'[1]수량산출(1-1)_작업용'!U129</f>
        <v>0</v>
      </c>
      <c r="V129" s="84">
        <f>'[1]수량산출(1-1)_작업용'!V129</f>
        <v>0</v>
      </c>
      <c r="W129" s="74">
        <f>SUM(C129:V129)</f>
        <v>0</v>
      </c>
      <c r="X129" s="151"/>
    </row>
    <row r="130" spans="1:24" ht="15" customHeight="1">
      <c r="A130" s="62" t="s">
        <v>201</v>
      </c>
      <c r="B130" s="62" t="s">
        <v>202</v>
      </c>
      <c r="C130" s="84">
        <f>'[1]수량산출(1-1)_작업용'!C130</f>
        <v>0</v>
      </c>
      <c r="D130" s="84">
        <f>'[1]수량산출(1-1)_작업용'!D130</f>
        <v>0</v>
      </c>
      <c r="E130" s="84">
        <f>'[1]수량산출(1-1)_작업용'!E130</f>
        <v>0</v>
      </c>
      <c r="F130" s="84">
        <f>'[1]수량산출(1-1)_작업용'!F130</f>
        <v>0</v>
      </c>
      <c r="G130" s="84">
        <f>'[1]수량산출(1-1)_작업용'!G130</f>
        <v>0</v>
      </c>
      <c r="H130" s="84">
        <f>'[1]수량산출(1-1)_작업용'!H130</f>
        <v>0</v>
      </c>
      <c r="I130" s="84">
        <f>'[1]수량산출(1-1)_작업용'!I130</f>
        <v>0</v>
      </c>
      <c r="J130" s="84">
        <f>'[1]수량산출(1-1)_작업용'!J130</f>
        <v>0</v>
      </c>
      <c r="K130" s="84">
        <f>'[1]수량산출(1-1)_작업용'!K130</f>
        <v>0</v>
      </c>
      <c r="L130" s="84">
        <f>'[1]수량산출(1-1)_작업용'!L130</f>
        <v>0</v>
      </c>
      <c r="M130" s="84">
        <f>'[1]수량산출(1-1)_작업용'!M130</f>
        <v>0</v>
      </c>
      <c r="N130" s="84">
        <f>'[1]수량산출(1-1)_작업용'!N130</f>
        <v>0</v>
      </c>
      <c r="O130" s="84">
        <f>'[1]수량산출(1-1)_작업용'!O130</f>
        <v>0</v>
      </c>
      <c r="P130" s="84">
        <f>'[1]수량산출(1-1)_작업용'!P130</f>
        <v>0</v>
      </c>
      <c r="Q130" s="84">
        <f>'[1]수량산출(1-1)_작업용'!Q130</f>
        <v>0</v>
      </c>
      <c r="R130" s="84">
        <f>'[1]수량산출(1-1)_작업용'!R130</f>
        <v>0</v>
      </c>
      <c r="S130" s="84">
        <f>'[1]수량산출(1-1)_작업용'!S130</f>
        <v>0</v>
      </c>
      <c r="T130" s="84">
        <f>'[1]수량산출(1-1)_작업용'!T130</f>
        <v>0</v>
      </c>
      <c r="U130" s="84">
        <f>'[1]수량산출(1-1)_작업용'!U130</f>
        <v>0</v>
      </c>
      <c r="V130" s="84">
        <f>'[1]수량산출(1-1)_작업용'!V130</f>
        <v>0</v>
      </c>
      <c r="W130" s="74">
        <f>SUM(C130:V130)</f>
        <v>0</v>
      </c>
      <c r="X130" s="151"/>
    </row>
  </sheetData>
  <mergeCells count="24">
    <mergeCell ref="X22:X27"/>
    <mergeCell ref="C2:W2"/>
    <mergeCell ref="A3:B3"/>
    <mergeCell ref="W3:W4"/>
    <mergeCell ref="A4:B4"/>
    <mergeCell ref="X5:X21"/>
    <mergeCell ref="C88:W88"/>
    <mergeCell ref="A89:B89"/>
    <mergeCell ref="W89:W90"/>
    <mergeCell ref="A90:B90"/>
    <mergeCell ref="X28:X30"/>
    <mergeCell ref="X31:X44"/>
    <mergeCell ref="C45:W45"/>
    <mergeCell ref="A46:B46"/>
    <mergeCell ref="W46:W47"/>
    <mergeCell ref="A47:B47"/>
    <mergeCell ref="X91:X107"/>
    <mergeCell ref="X108:X113"/>
    <mergeCell ref="X114:X116"/>
    <mergeCell ref="X117:X130"/>
    <mergeCell ref="X48:X64"/>
    <mergeCell ref="X65:X70"/>
    <mergeCell ref="X71:X73"/>
    <mergeCell ref="X74:X87"/>
  </mergeCells>
  <phoneticPr fontId="2" type="noConversion"/>
  <printOptions horizontalCentered="1" verticalCentered="1"/>
  <pageMargins left="0.39370078740157483" right="0.39370078740157483" top="0.59055118110236227" bottom="0.39370078740157483" header="0.39370078740157483" footer="0"/>
  <pageSetup paperSize="9" scale="75" fitToHeight="0" orientation="landscape" r:id="rId1"/>
  <headerFooter alignWithMargins="0">
    <oddHeader>&amp;C&amp;"맑은 고딕,굵게"&amp;20수 량 산 출 서</oddHeader>
  </headerFooter>
  <rowBreaks count="2" manualBreakCount="2">
    <brk id="44" max="22" man="1"/>
    <brk id="87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10</vt:i4>
      </vt:variant>
    </vt:vector>
  </HeadingPairs>
  <TitlesOfParts>
    <vt:vector size="16" baseType="lpstr">
      <vt:lpstr>원가계산서</vt:lpstr>
      <vt:lpstr>내역서</vt:lpstr>
      <vt:lpstr>단가대비표</vt:lpstr>
      <vt:lpstr>공량산출집계</vt:lpstr>
      <vt:lpstr>수량산출집계</vt:lpstr>
      <vt:lpstr>수량산출</vt:lpstr>
      <vt:lpstr>공량산출집계!Print_Area</vt:lpstr>
      <vt:lpstr>내역서!Print_Area</vt:lpstr>
      <vt:lpstr>단가대비표!Print_Area</vt:lpstr>
      <vt:lpstr>수량산출!Print_Area</vt:lpstr>
      <vt:lpstr>수량산출집계!Print_Area</vt:lpstr>
      <vt:lpstr>원가계산서!Print_Area</vt:lpstr>
      <vt:lpstr>공량산출집계!Print_Titles</vt:lpstr>
      <vt:lpstr>내역서!Print_Titles</vt:lpstr>
      <vt:lpstr>단가대비표!Print_Titles</vt:lpstr>
      <vt:lpstr>수량산출!Print_Titles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김인호</dc:creator>
  <cp:lastModifiedBy>김해시</cp:lastModifiedBy>
  <cp:lastPrinted>2026-07-24T01:57:33Z</cp:lastPrinted>
  <dcterms:created xsi:type="dcterms:W3CDTF">2014-12-16T01:01:42Z</dcterms:created>
  <dcterms:modified xsi:type="dcterms:W3CDTF">2026-07-27T01:34:07Z</dcterms:modified>
</cp:coreProperties>
</file>