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공고문(2026)\"/>
    </mc:Choice>
  </mc:AlternateContent>
  <xr:revisionPtr revIDLastSave="0" documentId="13_ncr:1_{C41D4785-D8DD-4090-AB00-C43DE466FE8A}" xr6:coauthVersionLast="47" xr6:coauthVersionMax="47" xr10:uidLastSave="{00000000-0000-0000-0000-000000000000}"/>
  <bookViews>
    <workbookView xWindow="-28920" yWindow="-120" windowWidth="29040" windowHeight="15720" xr2:uid="{9EA99A80-82BC-49D6-88BD-7C9B5BB428D1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공종별내역서!$A$1:$N$1252</definedName>
    <definedName name="_xlnm.Print_Area" localSheetId="1">공종별집계표!$A$1:$M$76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58" i="9" l="1"/>
  <c r="J58" i="9" s="1"/>
  <c r="G58" i="9"/>
  <c r="H58" i="9" s="1"/>
  <c r="I51" i="9"/>
  <c r="J51" i="9" s="1"/>
  <c r="G51" i="9"/>
  <c r="H51" i="9" s="1"/>
  <c r="G28" i="9"/>
  <c r="G14" i="9"/>
  <c r="H14" i="9" s="1"/>
  <c r="I28" i="9"/>
  <c r="J28" i="9" s="1"/>
  <c r="I14" i="9"/>
  <c r="J14" i="9" s="1"/>
  <c r="E59" i="9" l="1"/>
  <c r="F59" i="9" s="1"/>
  <c r="E29" i="9"/>
  <c r="F29" i="9" s="1"/>
  <c r="E40" i="9"/>
  <c r="F40" i="9" s="1"/>
  <c r="G39" i="9"/>
  <c r="H39" i="9" s="1"/>
  <c r="G33" i="9"/>
  <c r="H33" i="9" s="1"/>
  <c r="G8" i="9"/>
  <c r="H8" i="9" s="1"/>
  <c r="I60" i="9"/>
  <c r="J60" i="9" s="1"/>
  <c r="G52" i="9"/>
  <c r="H52" i="9" s="1"/>
  <c r="G59" i="9"/>
  <c r="H59" i="9" s="1"/>
  <c r="E16" i="9"/>
  <c r="F16" i="9" s="1"/>
  <c r="G43" i="9"/>
  <c r="H43" i="9" s="1"/>
  <c r="G60" i="9"/>
  <c r="H60" i="9" s="1"/>
  <c r="E60" i="9"/>
  <c r="F60" i="9" s="1"/>
  <c r="G53" i="9"/>
  <c r="H53" i="9" s="1"/>
  <c r="E53" i="9"/>
  <c r="G40" i="9"/>
  <c r="H40" i="9" s="1"/>
  <c r="E30" i="9"/>
  <c r="F30" i="9" s="1"/>
  <c r="G29" i="9"/>
  <c r="H29" i="9" s="1"/>
  <c r="H28" i="9"/>
  <c r="G16" i="9"/>
  <c r="H16" i="9" s="1"/>
  <c r="G15" i="9"/>
  <c r="H15" i="9" s="1"/>
  <c r="E15" i="9"/>
  <c r="F15" i="9" s="1"/>
  <c r="G24" i="9"/>
  <c r="H24" i="9" s="1"/>
  <c r="I24" i="9"/>
  <c r="J24" i="9" s="1"/>
  <c r="G19" i="9"/>
  <c r="H19" i="9" s="1"/>
  <c r="E52" i="9" l="1"/>
  <c r="F52" i="9" s="1"/>
  <c r="I29" i="9"/>
  <c r="J29" i="9" s="1"/>
  <c r="L29" i="9" s="1"/>
  <c r="G30" i="9"/>
  <c r="H30" i="9" s="1"/>
  <c r="G26" i="9"/>
  <c r="H26" i="9" s="1"/>
  <c r="G57" i="9"/>
  <c r="H57" i="9" s="1"/>
  <c r="I32" i="9"/>
  <c r="J32" i="9" s="1"/>
  <c r="I7" i="9"/>
  <c r="J7" i="9" s="1"/>
  <c r="I55" i="9"/>
  <c r="J55" i="9" s="1"/>
  <c r="G55" i="9"/>
  <c r="H55" i="9" s="1"/>
  <c r="G42" i="9"/>
  <c r="H42" i="9" s="1"/>
  <c r="G18" i="9"/>
  <c r="H18" i="9" s="1"/>
  <c r="G32" i="9"/>
  <c r="H32" i="9" s="1"/>
  <c r="G7" i="9"/>
  <c r="H7" i="9" s="1"/>
  <c r="I19" i="9"/>
  <c r="J19" i="9" s="1"/>
  <c r="L60" i="9"/>
  <c r="T60" i="9" s="1"/>
  <c r="K60" i="9"/>
  <c r="F53" i="9"/>
  <c r="K29" i="9" l="1"/>
  <c r="I42" i="9"/>
  <c r="J42" i="9" s="1"/>
  <c r="I18" i="9"/>
  <c r="J18" i="9" s="1"/>
  <c r="G21" i="9"/>
  <c r="H21" i="9" s="1"/>
  <c r="G36" i="9"/>
  <c r="H36" i="9" s="1"/>
  <c r="G47" i="9"/>
  <c r="H47" i="9" s="1"/>
  <c r="G56" i="9"/>
  <c r="H56" i="9" s="1"/>
  <c r="G54" i="9" s="1"/>
  <c r="H54" i="9" s="1"/>
  <c r="G9" i="9"/>
  <c r="H9" i="9" s="1"/>
  <c r="G45" i="9"/>
  <c r="H45" i="9" s="1"/>
  <c r="I25" i="9"/>
  <c r="J25" i="9" s="1"/>
  <c r="G11" i="9"/>
  <c r="H11" i="9" s="1"/>
  <c r="I59" i="9"/>
  <c r="I52" i="9"/>
  <c r="I39" i="9"/>
  <c r="J39" i="9" s="1"/>
  <c r="E28" i="9"/>
  <c r="E39" i="9"/>
  <c r="E51" i="9"/>
  <c r="I53" i="9"/>
  <c r="E33" i="9"/>
  <c r="I56" i="9"/>
  <c r="J56" i="9" s="1"/>
  <c r="I16" i="9"/>
  <c r="I30" i="9"/>
  <c r="G34" i="9"/>
  <c r="H34" i="9" s="1"/>
  <c r="E14" i="9"/>
  <c r="G48" i="9"/>
  <c r="H48" i="9" s="1"/>
  <c r="G44" i="9"/>
  <c r="H44" i="9" s="1"/>
  <c r="G20" i="9"/>
  <c r="H20" i="9" s="1"/>
  <c r="E8" i="9"/>
  <c r="G25" i="9"/>
  <c r="H25" i="9" s="1"/>
  <c r="E58" i="9"/>
  <c r="E43" i="9"/>
  <c r="G38" i="9"/>
  <c r="H38" i="9" s="1"/>
  <c r="G13" i="9"/>
  <c r="H13" i="9" s="1"/>
  <c r="I15" i="9"/>
  <c r="G23" i="9"/>
  <c r="H23" i="9" s="1"/>
  <c r="I40" i="9"/>
  <c r="J30" i="9" l="1"/>
  <c r="L30" i="9" s="1"/>
  <c r="T30" i="9" s="1"/>
  <c r="K30" i="9"/>
  <c r="J53" i="9"/>
  <c r="L53" i="9" s="1"/>
  <c r="T53" i="9" s="1"/>
  <c r="K53" i="9"/>
  <c r="F43" i="9"/>
  <c r="J40" i="9"/>
  <c r="L40" i="9" s="1"/>
  <c r="T40" i="9" s="1"/>
  <c r="K40" i="9"/>
  <c r="K14" i="9"/>
  <c r="F14" i="9"/>
  <c r="L14" i="9" s="1"/>
  <c r="F8" i="9"/>
  <c r="J16" i="9"/>
  <c r="L16" i="9" s="1"/>
  <c r="T16" i="9" s="1"/>
  <c r="K16" i="9"/>
  <c r="F28" i="9"/>
  <c r="L28" i="9" s="1"/>
  <c r="K28" i="9"/>
  <c r="K58" i="9"/>
  <c r="F58" i="9"/>
  <c r="L58" i="9" s="1"/>
  <c r="E57" i="9"/>
  <c r="J15" i="9"/>
  <c r="L15" i="9" s="1"/>
  <c r="K15" i="9"/>
  <c r="K39" i="9"/>
  <c r="F39" i="9"/>
  <c r="L39" i="9" s="1"/>
  <c r="F51" i="9"/>
  <c r="L51" i="9" s="1"/>
  <c r="K51" i="9"/>
  <c r="J52" i="9"/>
  <c r="L52" i="9" s="1"/>
  <c r="K52" i="9"/>
  <c r="J59" i="9"/>
  <c r="L59" i="9" s="1"/>
  <c r="K59" i="9"/>
  <c r="F33" i="9"/>
  <c r="E13" i="9" l="1"/>
  <c r="E27" i="9"/>
  <c r="E38" i="9"/>
  <c r="E29" i="10"/>
  <c r="F57" i="9"/>
  <c r="I33" i="9"/>
  <c r="I48" i="9"/>
  <c r="J48" i="9" s="1"/>
  <c r="E50" i="9"/>
  <c r="G37" i="9"/>
  <c r="H37" i="9" s="1"/>
  <c r="G12" i="9"/>
  <c r="H12" i="9" s="1"/>
  <c r="G49" i="9"/>
  <c r="H49" i="9" s="1"/>
  <c r="I8" i="9"/>
  <c r="I43" i="9"/>
  <c r="G46" i="9"/>
  <c r="H46" i="9" s="1"/>
  <c r="G22" i="9"/>
  <c r="H22" i="9" s="1"/>
  <c r="G27" i="9" l="1"/>
  <c r="H27" i="9" s="1"/>
  <c r="G17" i="9" s="1"/>
  <c r="H17" i="9" s="1"/>
  <c r="E49" i="9"/>
  <c r="J8" i="9"/>
  <c r="K8" i="9"/>
  <c r="I26" i="9"/>
  <c r="J26" i="9" s="1"/>
  <c r="E37" i="9"/>
  <c r="F27" i="9"/>
  <c r="F50" i="9"/>
  <c r="F13" i="9"/>
  <c r="E12" i="9"/>
  <c r="F38" i="9"/>
  <c r="J33" i="9"/>
  <c r="K33" i="9"/>
  <c r="J43" i="9"/>
  <c r="K43" i="9"/>
  <c r="I50" i="9" l="1"/>
  <c r="J50" i="9" s="1"/>
  <c r="F37" i="9"/>
  <c r="F49" i="9"/>
  <c r="F12" i="9"/>
  <c r="I10" i="9"/>
  <c r="J10" i="9" s="1"/>
  <c r="I13" i="9"/>
  <c r="E36" i="9"/>
  <c r="E34" i="9"/>
  <c r="L8" i="9"/>
  <c r="I27" i="9"/>
  <c r="J27" i="9" s="1"/>
  <c r="L27" i="9" s="1"/>
  <c r="I57" i="9"/>
  <c r="E11" i="9"/>
  <c r="E23" i="9"/>
  <c r="E9" i="9"/>
  <c r="E48" i="9"/>
  <c r="E26" i="9"/>
  <c r="E25" i="9"/>
  <c r="I38" i="9"/>
  <c r="E56" i="9"/>
  <c r="L43" i="9"/>
  <c r="L33" i="9"/>
  <c r="E22" i="9"/>
  <c r="I35" i="9"/>
  <c r="J35" i="9" s="1"/>
  <c r="G50" i="9" l="1"/>
  <c r="H50" i="9" s="1"/>
  <c r="G41" i="9" s="1"/>
  <c r="H41" i="9" s="1"/>
  <c r="E18" i="9"/>
  <c r="F22" i="9"/>
  <c r="E7" i="9"/>
  <c r="F34" i="9"/>
  <c r="F48" i="9"/>
  <c r="L48" i="9" s="1"/>
  <c r="K48" i="9"/>
  <c r="F36" i="9"/>
  <c r="J13" i="9"/>
  <c r="L13" i="9" s="1"/>
  <c r="K13" i="9"/>
  <c r="J57" i="9"/>
  <c r="K57" i="9"/>
  <c r="F25" i="9"/>
  <c r="L25" i="9" s="1"/>
  <c r="K25" i="9"/>
  <c r="J38" i="9"/>
  <c r="L38" i="9" s="1"/>
  <c r="K38" i="9"/>
  <c r="E55" i="9"/>
  <c r="F9" i="9"/>
  <c r="F11" i="9"/>
  <c r="F26" i="9"/>
  <c r="L26" i="9" s="1"/>
  <c r="K26" i="9"/>
  <c r="E42" i="9"/>
  <c r="E32" i="9"/>
  <c r="F56" i="9"/>
  <c r="L56" i="9" s="1"/>
  <c r="K56" i="9"/>
  <c r="E47" i="9"/>
  <c r="F23" i="9"/>
  <c r="E19" i="9"/>
  <c r="K27" i="9"/>
  <c r="K50" i="9" l="1"/>
  <c r="L50" i="9"/>
  <c r="I54" i="9"/>
  <c r="J54" i="9" s="1"/>
  <c r="L57" i="9"/>
  <c r="F7" i="9"/>
  <c r="K7" i="9"/>
  <c r="G35" i="9"/>
  <c r="H35" i="9" s="1"/>
  <c r="G31" i="9" s="1"/>
  <c r="H31" i="9" s="1"/>
  <c r="F32" i="9"/>
  <c r="K32" i="9"/>
  <c r="F19" i="9"/>
  <c r="L19" i="9" s="1"/>
  <c r="K19" i="9"/>
  <c r="F55" i="9"/>
  <c r="K55" i="9"/>
  <c r="E21" i="9"/>
  <c r="F47" i="9"/>
  <c r="F18" i="9"/>
  <c r="K18" i="9"/>
  <c r="F42" i="9"/>
  <c r="K42" i="9"/>
  <c r="E45" i="9"/>
  <c r="G10" i="9"/>
  <c r="H10" i="9" s="1"/>
  <c r="G6" i="9" s="1"/>
  <c r="H6" i="9" s="1"/>
  <c r="G5" i="9" l="1"/>
  <c r="H5" i="9" s="1"/>
  <c r="E8" i="10" s="1"/>
  <c r="F21" i="9"/>
  <c r="L32" i="9"/>
  <c r="L7" i="9"/>
  <c r="L42" i="9"/>
  <c r="L18" i="9"/>
  <c r="E24" i="9"/>
  <c r="I36" i="9"/>
  <c r="I34" i="9"/>
  <c r="I44" i="9"/>
  <c r="J44" i="9" s="1"/>
  <c r="I45" i="9"/>
  <c r="J45" i="9" s="1"/>
  <c r="I21" i="9"/>
  <c r="J21" i="9" s="1"/>
  <c r="I9" i="9"/>
  <c r="L55" i="9"/>
  <c r="E54" i="9"/>
  <c r="I20" i="9"/>
  <c r="J20" i="9" s="1"/>
  <c r="F45" i="9"/>
  <c r="H76" i="9" l="1"/>
  <c r="E9" i="10"/>
  <c r="E15" i="10" s="1"/>
  <c r="E17" i="10" s="1"/>
  <c r="I23" i="9"/>
  <c r="E35" i="9"/>
  <c r="J36" i="9"/>
  <c r="L36" i="9" s="1"/>
  <c r="K36" i="9"/>
  <c r="I49" i="9"/>
  <c r="I47" i="9"/>
  <c r="F24" i="9"/>
  <c r="L24" i="9" s="1"/>
  <c r="K24" i="9"/>
  <c r="E10" i="9"/>
  <c r="K45" i="9"/>
  <c r="I11" i="9"/>
  <c r="I22" i="9"/>
  <c r="L45" i="9"/>
  <c r="J9" i="9"/>
  <c r="K9" i="9"/>
  <c r="J34" i="9"/>
  <c r="K34" i="9"/>
  <c r="I37" i="9"/>
  <c r="K21" i="9"/>
  <c r="F54" i="9"/>
  <c r="L54" i="9" s="1"/>
  <c r="K54" i="9"/>
  <c r="I12" i="9"/>
  <c r="L21" i="9"/>
  <c r="E10" i="10" l="1"/>
  <c r="E11" i="10" s="1"/>
  <c r="E13" i="10" s="1"/>
  <c r="E16" i="10"/>
  <c r="J22" i="9"/>
  <c r="K22" i="9"/>
  <c r="E46" i="9"/>
  <c r="J12" i="9"/>
  <c r="L12" i="9" s="1"/>
  <c r="K12" i="9"/>
  <c r="J11" i="9"/>
  <c r="L11" i="9" s="1"/>
  <c r="K11" i="9"/>
  <c r="K35" i="9"/>
  <c r="F35" i="9"/>
  <c r="F10" i="9"/>
  <c r="K10" i="9"/>
  <c r="J23" i="9"/>
  <c r="L23" i="9" s="1"/>
  <c r="K23" i="9"/>
  <c r="J49" i="9"/>
  <c r="L49" i="9" s="1"/>
  <c r="K49" i="9"/>
  <c r="J37" i="9"/>
  <c r="L37" i="9" s="1"/>
  <c r="K37" i="9"/>
  <c r="L34" i="9"/>
  <c r="L9" i="9"/>
  <c r="J47" i="9"/>
  <c r="L47" i="9" s="1"/>
  <c r="K47" i="9"/>
  <c r="E23" i="10" l="1"/>
  <c r="E24" i="10"/>
  <c r="E14" i="10"/>
  <c r="I31" i="9"/>
  <c r="J31" i="9" s="1"/>
  <c r="I6" i="9"/>
  <c r="J6" i="9" s="1"/>
  <c r="L35" i="9"/>
  <c r="E31" i="9"/>
  <c r="E44" i="9"/>
  <c r="F46" i="9"/>
  <c r="L10" i="9"/>
  <c r="E6" i="9"/>
  <c r="E20" i="9"/>
  <c r="L22" i="9"/>
  <c r="I17" i="9"/>
  <c r="J17" i="9" s="1"/>
  <c r="F6" i="9" l="1"/>
  <c r="K6" i="9"/>
  <c r="F20" i="9"/>
  <c r="K20" i="9"/>
  <c r="F44" i="9"/>
  <c r="K44" i="9"/>
  <c r="F31" i="9"/>
  <c r="L31" i="9" s="1"/>
  <c r="K31" i="9"/>
  <c r="I46" i="9" l="1"/>
  <c r="L44" i="9"/>
  <c r="E41" i="9"/>
  <c r="L20" i="9"/>
  <c r="E17" i="9"/>
  <c r="L6" i="9"/>
  <c r="F41" i="9" l="1"/>
  <c r="F17" i="9"/>
  <c r="K17" i="9"/>
  <c r="J46" i="9"/>
  <c r="K46" i="9"/>
  <c r="L17" i="9" l="1"/>
  <c r="E5" i="9"/>
  <c r="I41" i="9"/>
  <c r="L46" i="9"/>
  <c r="J41" i="9" l="1"/>
  <c r="K41" i="9"/>
  <c r="F5" i="9"/>
  <c r="E4" i="10" l="1"/>
  <c r="E7" i="10" s="1"/>
  <c r="F76" i="9"/>
  <c r="I5" i="9"/>
  <c r="L41" i="9"/>
  <c r="J5" i="9" l="1"/>
  <c r="K5" i="9"/>
  <c r="E19" i="10"/>
  <c r="E18" i="10"/>
  <c r="J76" i="9" l="1"/>
  <c r="E12" i="10"/>
  <c r="L5" i="9"/>
  <c r="L76" i="9" s="1"/>
  <c r="E20" i="10" l="1"/>
  <c r="E21" i="10"/>
  <c r="E22" i="10"/>
  <c r="E25" i="10" l="1"/>
  <c r="E26" i="10" l="1"/>
  <c r="E27" i="10" s="1"/>
  <c r="E30" i="10" s="1"/>
  <c r="E31" i="10" s="1"/>
  <c r="E32" i="10" s="1"/>
  <c r="E33" i="10" s="1"/>
</calcChain>
</file>

<file path=xl/sharedStrings.xml><?xml version="1.0" encoding="utf-8"?>
<sst xmlns="http://schemas.openxmlformats.org/spreadsheetml/2006/main" count="5780" uniqueCount="895">
  <si>
    <t>공 종 별 집 계 표</t>
  </si>
  <si>
    <t>[ 도초고란새뜰마을집수리공사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</si>
  <si>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</si>
  <si>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</si>
  <si>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</si>
  <si>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</si>
  <si>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</si>
  <si>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</si>
  <si>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</si>
  <si>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</si>
  <si>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</si>
  <si>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</si>
  <si>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</si>
  <si>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</si>
  <si>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</si>
  <si>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</si>
  <si>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</si>
  <si>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</si>
  <si>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</si>
  <si>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</si>
  <si>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</si>
  <si>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</si>
  <si>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</si>
  <si>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</si>
  <si>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</si>
  <si>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</si>
  <si>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</si>
  <si>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</si>
  <si>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</si>
  <si>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</si>
  <si>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</si>
  <si>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</si>
  <si>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</si>
  <si>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</si>
  <si>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</si>
  <si>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</si>
  <si>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</si>
  <si>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</si>
  <si>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</si>
  <si>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</si>
  <si>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</si>
  <si>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</si>
  <si>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</si>
  <si>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</si>
  <si>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</si>
  <si>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</si>
  <si>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</si>
  <si>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</si>
  <si>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</si>
  <si>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</si>
  <si>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</si>
  <si>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도초고란새뜰마을집수리공사</t>
  </si>
  <si>
    <t/>
  </si>
  <si>
    <t>01</t>
  </si>
  <si>
    <t>0101  고란길 252 환화영</t>
  </si>
  <si>
    <t>0101</t>
  </si>
  <si>
    <t>010101  가  설  공  사</t>
  </si>
  <si>
    <t>010101</t>
  </si>
  <si>
    <t>고란길 252 환화영</t>
    <phoneticPr fontId="1" type="noConversion"/>
  </si>
  <si>
    <t>강관 조립말비계(이동식)설치 및 해체</t>
  </si>
  <si>
    <t>높이 2m, 3개월</t>
  </si>
  <si>
    <t>대</t>
  </si>
  <si>
    <t>53F923FA25479F30724D51579123FF</t>
  </si>
  <si>
    <t>T</t>
  </si>
  <si>
    <t>F</t>
  </si>
  <si>
    <t>01010153F923FA25479F30724D51579123FF</t>
  </si>
  <si>
    <t>건축물현장정리</t>
  </si>
  <si>
    <t>개보수, 조적조의 25%</t>
  </si>
  <si>
    <t>M2</t>
  </si>
  <si>
    <t>53F923FF2D47EC3C520267FC1D9528</t>
  </si>
  <si>
    <t>01010153F923FF2D47EC3C520267FC1D9528</t>
  </si>
  <si>
    <t>집기반출 및 반입</t>
  </si>
  <si>
    <t>가구 및 비품이동</t>
  </si>
  <si>
    <t>인</t>
  </si>
  <si>
    <t>53F923FF2D47EC3C520267FC1F438C</t>
  </si>
  <si>
    <t>01010153F923FF2D47EC3C520267FC1F438C</t>
  </si>
  <si>
    <t>[ 합           계 ]</t>
  </si>
  <si>
    <t>TOTAL</t>
  </si>
  <si>
    <t>010102  철  골  공  사</t>
  </si>
  <si>
    <t>010102</t>
  </si>
  <si>
    <t>경량형강</t>
  </si>
  <si>
    <t>경량형강, 아연도C형강, 75*45*15, t2.3</t>
  </si>
  <si>
    <t>TON</t>
  </si>
  <si>
    <t>54D4237321499D3ED206CD94D77EB12A661C43</t>
  </si>
  <si>
    <t>01010254D4237321499D3ED206CD94D77EB12A661C43</t>
  </si>
  <si>
    <t>경량형강철골조 조립설치</t>
  </si>
  <si>
    <t>비내력식</t>
  </si>
  <si>
    <t>53F963152347D934622A09950F08AD</t>
  </si>
  <si>
    <t>01010253F963152347D934622A09950F08AD</t>
  </si>
  <si>
    <t>010103  목    공    사</t>
  </si>
  <si>
    <t>010103</t>
  </si>
  <si>
    <t>벽체틀 설치</t>
  </si>
  <si>
    <t>30*30, @450*600</t>
  </si>
  <si>
    <t>53F9A3B3244A1738C20B63453C8E4C</t>
  </si>
  <si>
    <t>01010353F9A3B3244A1738C20B63453C8E4C</t>
  </si>
  <si>
    <t>천장몰딩설치(H:45)</t>
  </si>
  <si>
    <t>MDF*9mm+지정무늬목필름</t>
  </si>
  <si>
    <t>M</t>
  </si>
  <si>
    <t>53F9C3FD28464C3EF25B34307468FF</t>
  </si>
  <si>
    <t>01010353F9C3FD28464C3EF25B34307468FF</t>
  </si>
  <si>
    <t>010104  수  장  공  사</t>
  </si>
  <si>
    <t>010104</t>
  </si>
  <si>
    <t>석고보드</t>
  </si>
  <si>
    <t>석고보드, 평보드, 방수, 9.5*900*1800mm(㎡)</t>
  </si>
  <si>
    <t>54D42373214F2530A2B8AB5FDC08ED86598913</t>
  </si>
  <si>
    <t>01010454D42373214F2530A2B8AB5FDC08ED86598913</t>
  </si>
  <si>
    <t>석고보드, 평보드, 방수, 12.5*900*1800mm(㎡)</t>
  </si>
  <si>
    <t>54D42373214F2530A2B8AB5FDC08ED86598E94</t>
  </si>
  <si>
    <t>01010454D42373214F2530A2B8AB5FDC08ED86598E94</t>
  </si>
  <si>
    <t>비닐시트 깔기 - 부분접합 접합</t>
  </si>
  <si>
    <t>비닐시트, 2.3mm*1.83m, 마제스타</t>
  </si>
  <si>
    <t>53F9C3FF244EB93AB2A0346B8E1CAA</t>
  </si>
  <si>
    <t>01010453F9C3FF244EB93AB2A0346B8E1CAA</t>
  </si>
  <si>
    <t>도배 - 합판·석고보드면</t>
  </si>
  <si>
    <t>벽, 친환경</t>
  </si>
  <si>
    <t>53F9C3FC2F4A783902538D20C30913</t>
  </si>
  <si>
    <t>01010453F9C3FC2F4A783902538D20C30913</t>
  </si>
  <si>
    <t>도배바름(합판·석고보드면)</t>
  </si>
  <si>
    <t>천장, 비닐벽지, 실크형, A급</t>
  </si>
  <si>
    <t>53F9C3FC2F4A783962FB8A2A241AE3</t>
  </si>
  <si>
    <t>01010453F9C3FC2F4A783962FB8A2A241AE3</t>
  </si>
  <si>
    <t>석고판(나사고정) 설치</t>
  </si>
  <si>
    <t>벽, 2겹 붙임(방수)</t>
  </si>
  <si>
    <t>53F9C3FD2840253172329FF850290A</t>
  </si>
  <si>
    <t>01010453F9C3FD2840253172329FF850290A</t>
  </si>
  <si>
    <t>석고판(나사고정) 설치 - 바탕용</t>
  </si>
  <si>
    <t>천장, 1겹 붙임(방수)</t>
  </si>
  <si>
    <t>53F9C3FD28402531427ED8EBDB9DC6</t>
  </si>
  <si>
    <t>01010453F9C3FD28402531427ED8EBDB9DC6</t>
  </si>
  <si>
    <t>PF보드(격자넣기 - 벽)</t>
  </si>
  <si>
    <t>PF보드, 30mm</t>
  </si>
  <si>
    <t>53F9C3FA2C4C7F3C62219020F6F671</t>
  </si>
  <si>
    <t>01010453F9C3FA2C4C7F3C62219020F6F671</t>
  </si>
  <si>
    <t>열반사단열재 설치</t>
  </si>
  <si>
    <t>벽, 접착,10T</t>
  </si>
  <si>
    <t>53F9C3F92246DA3E920E3417742605</t>
  </si>
  <si>
    <t>01010453F9C3F92246DA3E920E3417742605</t>
  </si>
  <si>
    <t>010105  창호 및 유리공사</t>
  </si>
  <si>
    <t>010105</t>
  </si>
  <si>
    <t>도어클로저</t>
  </si>
  <si>
    <t>도어클로저, K-830, KS3호, 고급형, 40∼65kg</t>
  </si>
  <si>
    <t>조</t>
  </si>
  <si>
    <t>54D42373214E1F321281AE0BC42E59440D13C8</t>
  </si>
  <si>
    <t>01010554D42373214E1F321281AE0BC42E59440D13C8</t>
  </si>
  <si>
    <t>PVC방충망(백색)</t>
  </si>
  <si>
    <t>54D42373214E1F3222AFE69BE4A5202863C371</t>
  </si>
  <si>
    <t>01010554D42373214E1F3222AFE69BE4A5202863C371</t>
  </si>
  <si>
    <t>그린로이복층유리 22mm(5+12A+5)</t>
  </si>
  <si>
    <t>그린+아르곤가스+투명로이</t>
  </si>
  <si>
    <t>54D42373214E1F3232441428AD83FB5D56D257</t>
  </si>
  <si>
    <t>01010554D42373214E1F3232441428AD83FB5D56D257</t>
  </si>
  <si>
    <t>도어힌지</t>
  </si>
  <si>
    <t>도어힌지, 황동, 베어링2개, 101.6*2.7mm</t>
  </si>
  <si>
    <t>개</t>
  </si>
  <si>
    <t>54D433182D43013E626028CF3515B44BB6D1A7</t>
  </si>
  <si>
    <t>01010554D433182D43013E626028CF3515B44BB6D1A7</t>
  </si>
  <si>
    <t>피벗힌지</t>
  </si>
  <si>
    <t>피벗힌지, 80kg이하, K1200</t>
  </si>
  <si>
    <t>54D433182D43013E626028CF3515B29C38EDD6</t>
  </si>
  <si>
    <t>01010554D433182D43013E626028CF3515B29C38EDD6</t>
  </si>
  <si>
    <t>도어핸들</t>
  </si>
  <si>
    <t>도어핸들, LEVER 9000 황동, (현관, 방화문)</t>
  </si>
  <si>
    <t>54D433182D43013EA2DB32B454DB53AD27B829</t>
  </si>
  <si>
    <t>01010554D433182D43013EA2DB32B454DB53AD27B829</t>
  </si>
  <si>
    <t>도어핸들, LEVER, (주거용-침실)</t>
  </si>
  <si>
    <t>54D433182D43013EA2DB32B454DB53AD27B824</t>
  </si>
  <si>
    <t>01010554D433182D43013EA2DB32B454DB53AD27B824</t>
  </si>
  <si>
    <t>유리주위 코킹</t>
  </si>
  <si>
    <t>5*5, 실리콘</t>
  </si>
  <si>
    <t>53F9B3912A44443D32AD67E49F8632</t>
  </si>
  <si>
    <t>01010553F9B3912A44443D32AD67E49F8632</t>
  </si>
  <si>
    <t>수밀코킹(실리콘)</t>
  </si>
  <si>
    <t>삼각, 10mm, 창호주위</t>
  </si>
  <si>
    <t>53F9B3912A45693CD267228385EBAC</t>
  </si>
  <si>
    <t>01010553F9B3912A45693CD267228385EBAC</t>
  </si>
  <si>
    <t>PW1/고란길 252 환화영</t>
  </si>
  <si>
    <t>1.500 x 1.200 = 1.800</t>
  </si>
  <si>
    <t>EA</t>
  </si>
  <si>
    <t>53F9F3332D461B35F2DE55F4889F30</t>
  </si>
  <si>
    <t>01010553F9F3332D461B35F2DE55F4889F30</t>
  </si>
  <si>
    <t>PW2/고란길 252 환화영</t>
  </si>
  <si>
    <t>1.000 x 1.000 = 1.000</t>
  </si>
  <si>
    <t>53F9F3332D461B35F2DE55F4889F32</t>
  </si>
  <si>
    <t>01010553F9F3332D461B35F2DE55F4889F32</t>
  </si>
  <si>
    <t>SD1/고란길 252 환화영/단열문</t>
  </si>
  <si>
    <t>0.900 x 1.800 = 1.620</t>
  </si>
  <si>
    <t>53F9F3332D461B35F2DE55F4889F34</t>
  </si>
  <si>
    <t>01010553F9F3332D461B35F2DE55F4889F34</t>
  </si>
  <si>
    <t>WD1/고란길 252 환화영</t>
  </si>
  <si>
    <t>0.800 x 1.800 = 1.440</t>
  </si>
  <si>
    <t>53F9F3332D461B35F2DE55F4889F36</t>
  </si>
  <si>
    <t>01010553F9F3332D461B35F2DE55F4889F36</t>
  </si>
  <si>
    <t>WD2/고란길 252 환화영</t>
  </si>
  <si>
    <t>0.700 x 1.600 = 1.120</t>
  </si>
  <si>
    <t>53F9F3332D461B35F2DE55F4889F38</t>
  </si>
  <si>
    <t>01010553F9F3332D461B35F2DE55F4889F38</t>
  </si>
  <si>
    <t>도어록 설치 / 일반도어록 목재창호</t>
  </si>
  <si>
    <t>재료비 별도</t>
  </si>
  <si>
    <t>개소</t>
  </si>
  <si>
    <t>53F9F3342F4C1D3112BB8F1499BC1B</t>
  </si>
  <si>
    <t>01010553F9F3342F4C1D3112BB8F1499BC1B</t>
  </si>
  <si>
    <t>도어록 설치 / 일반도어록 강재창호</t>
  </si>
  <si>
    <t>53F9F3342F4C1D3112BB8C40384F95</t>
  </si>
  <si>
    <t>01010553F9F3342F4C1D3112BB8C40384F95</t>
  </si>
  <si>
    <t>도어체크 설치</t>
  </si>
  <si>
    <t>53F9F3342F4C183AE27068F301D94D</t>
  </si>
  <si>
    <t>01010553F9F3342F4C183AE27068F301D94D</t>
  </si>
  <si>
    <t>창호주위 모르타르 충전</t>
  </si>
  <si>
    <t>53F9F3342F494A35829ECC709C79F9</t>
  </si>
  <si>
    <t>01010553F9F3342F494A35829ECC709C79F9</t>
  </si>
  <si>
    <t>창호유리설치 / 복층유리</t>
  </si>
  <si>
    <t>유리두께 22mm 이하</t>
  </si>
  <si>
    <t>53F9F33A20463230F20CE147F6AB23</t>
  </si>
  <si>
    <t>01010553F9F33A20463230F20CE147F6AB23</t>
  </si>
  <si>
    <t>010106  판  넬  공  사</t>
  </si>
  <si>
    <t>010106</t>
  </si>
  <si>
    <t>샌드위치패널-준불연</t>
  </si>
  <si>
    <t>벽재, 50mm, ST'L 0.5t</t>
  </si>
  <si>
    <t>54D42373214C513982D7E066311E54386EDF75</t>
  </si>
  <si>
    <t>01010654D42373214C513982D7E066311E54386EDF75</t>
  </si>
  <si>
    <t>부자재비</t>
  </si>
  <si>
    <t>BOLT 외</t>
  </si>
  <si>
    <t>54D42373214C513982D7E10B8DCB4C34139FF9</t>
  </si>
  <si>
    <t>01010654D42373214C513982D7E10B8DCB4C34139FF9</t>
  </si>
  <si>
    <t>운반비</t>
  </si>
  <si>
    <t>54D42373214C513982D7E10B8DCB4C34139FFB</t>
  </si>
  <si>
    <t>01010654D42373214C513982D7E10B8DCB4C34139FFB</t>
  </si>
  <si>
    <t>L-BAR</t>
  </si>
  <si>
    <t>40*40, C.S,0.5T</t>
  </si>
  <si>
    <t>53F9C3FC2F4ED53B02C53D02F7F240</t>
  </si>
  <si>
    <t>01010653F9C3FC2F4ED53B02C53D02F7F240</t>
  </si>
  <si>
    <t>샌드위치판넬설치 - 천장</t>
  </si>
  <si>
    <t>시공비</t>
  </si>
  <si>
    <t>53F9C3FC2F4DCD3B92C9C8969DFCF5</t>
  </si>
  <si>
    <t>01010653F9C3FC2F4DCD3B92C9C8969DFCF5</t>
  </si>
  <si>
    <t>010107  철  거  공  사</t>
  </si>
  <si>
    <t>010107</t>
  </si>
  <si>
    <t>반자틀 철거</t>
  </si>
  <si>
    <t>53F8230E2B45E737A2990A4BC19070</t>
  </si>
  <si>
    <t>01010753F8230E2B45E737A2990A4BC19070</t>
  </si>
  <si>
    <t>목재창호 철거</t>
  </si>
  <si>
    <t>53F8230E2B433F36C2516EF27407B2</t>
  </si>
  <si>
    <t>01010753F8230E2B433F36C2516EF27407B2</t>
  </si>
  <si>
    <t>알루미늄창호 철거</t>
  </si>
  <si>
    <t>53F8230E2B433F36C2516EF2740584</t>
  </si>
  <si>
    <t>01010753F8230E2B433F36C2516EF2740584</t>
  </si>
  <si>
    <t>조적벽 해체</t>
  </si>
  <si>
    <t>H=3.6m 이하</t>
  </si>
  <si>
    <t>M3</t>
  </si>
  <si>
    <t>53F8230E2B4C14341228C0B622E39C</t>
  </si>
  <si>
    <t>01010753F8230E2B4C14341228C0B622E39C</t>
  </si>
  <si>
    <t>합판 해체</t>
  </si>
  <si>
    <t>천장</t>
  </si>
  <si>
    <t>53F8230E2B4C14341228C2649CD432</t>
  </si>
  <si>
    <t>01010753F8230E2B4C14341228C2649CD432</t>
  </si>
  <si>
    <t>도배 해체</t>
  </si>
  <si>
    <t>벽</t>
  </si>
  <si>
    <t>53F8230E2B4C14341228C30A61C899</t>
  </si>
  <si>
    <t>01010753F8230E2B4C14341228C30A61C899</t>
  </si>
  <si>
    <t>장판지 철거</t>
  </si>
  <si>
    <t>53F8230E2B4C14341228CC67CB0328</t>
  </si>
  <si>
    <t>01010753F8230E2B4C14341228CC67CB0328</t>
  </si>
  <si>
    <t>벽돌 커팅</t>
  </si>
  <si>
    <t>53D4A31426495C3B42700520AA0B7C</t>
  </si>
  <si>
    <t>01010753D4A31426495C3B42700520AA0B7C</t>
  </si>
  <si>
    <t>건설폐재류 상차비</t>
  </si>
  <si>
    <t>53B0837E28449930920BA59F6DE8DAC6A0CB35</t>
  </si>
  <si>
    <t>01010753B0837E28449930920BA59F6DE8DAC6A0CB35</t>
  </si>
  <si>
    <t>혼합건설폐기물 상차비</t>
  </si>
  <si>
    <t>(매립지반입대상 폐기물 포함)</t>
  </si>
  <si>
    <t>53B0837E28449930920BA59F6DE8DAC6A0CB36</t>
  </si>
  <si>
    <t>01010753B0837E28449930920BA59F6DE8DAC6A0CB36</t>
  </si>
  <si>
    <t>010108  작 업 부 산 물</t>
  </si>
  <si>
    <t>010108</t>
  </si>
  <si>
    <t>철강설</t>
  </si>
  <si>
    <t>철강설, 알루미늄, 작업설부산물</t>
  </si>
  <si>
    <t>kg</t>
  </si>
  <si>
    <t>수집상차도</t>
  </si>
  <si>
    <t>54F0E3D92A46C13E822864377BA4907E472C10</t>
  </si>
  <si>
    <t>01010854F0E3D92A46C13E822864377BA4907E472C10</t>
  </si>
  <si>
    <t>010109  자재대 및 운반비</t>
  </si>
  <si>
    <t>010109</t>
  </si>
  <si>
    <t>모래</t>
  </si>
  <si>
    <t>모래, 광주, 도착도</t>
  </si>
  <si>
    <t>54F0E3D92A4E17380262C159E93F0FBAF778B1</t>
  </si>
  <si>
    <t>01010954F0E3D92A4E17380262C159E93F0FBAF778B1</t>
  </si>
  <si>
    <t>시멘트</t>
  </si>
  <si>
    <t>대리점</t>
  </si>
  <si>
    <t>포</t>
  </si>
  <si>
    <t>54D423732148F43B42DB621BD77A4519DEBD6B</t>
  </si>
  <si>
    <t>01010954D423732148F43B42DB621BD77A4519DEBD6B</t>
  </si>
  <si>
    <t>해상운반비</t>
  </si>
  <si>
    <t>창호,폐기물 외</t>
  </si>
  <si>
    <t>회</t>
  </si>
  <si>
    <t>5243C38326474B3822A47EF5DF824013D07C35</t>
  </si>
  <si>
    <t>0101095243C38326474B3822A47EF5DF824013D07C35</t>
  </si>
  <si>
    <t>010110  건설폐기물처리비</t>
  </si>
  <si>
    <t>010110</t>
  </si>
  <si>
    <t>6</t>
  </si>
  <si>
    <t>건설폐재류</t>
  </si>
  <si>
    <t>가연성이 제거된 재활용이 가능한 혼합물</t>
  </si>
  <si>
    <t>53B0837E28449930920BA59F6DE9E3E67AC6C9</t>
  </si>
  <si>
    <t>01011053B0837E28449930920BA59F6DE9E3E67AC6C9</t>
  </si>
  <si>
    <t>혼합건설폐기물</t>
  </si>
  <si>
    <t>불연성 건설폐기물에 가연성 5% 이하 혼합</t>
  </si>
  <si>
    <t>53B0837E28449930920BA59F6DE9E3E67D9B4F</t>
  </si>
  <si>
    <t>01011053B0837E28449930920BA59F6DE9E3E67D9B4F</t>
  </si>
  <si>
    <t>그 밖의 건설폐기물에 가연성 5% 이하 혼합</t>
  </si>
  <si>
    <t>53B0837E28449930920BA59F6DE9E3E67CF171</t>
  </si>
  <si>
    <t>01011053B0837E28449930920BA59F6DE9E3E67CF171</t>
  </si>
  <si>
    <t>건설폐재류 운반비</t>
  </si>
  <si>
    <t>15톤 덤프트럭, 30km</t>
  </si>
  <si>
    <t>53B0837E28449930920BA59F6DE8DAC6A0C906</t>
  </si>
  <si>
    <t>01011053B0837E28449930920BA59F6DE8DAC6A0C906</t>
  </si>
  <si>
    <t>혼합건설폐기물 운반비</t>
  </si>
  <si>
    <t>16톤 암롤트럭, 30km</t>
  </si>
  <si>
    <t>53B0837E28449930920BA59F6DE8DAC6A0CE89</t>
  </si>
  <si>
    <t>01011053B0837E28449930920BA59F6DE8DAC6A0CE89</t>
  </si>
  <si>
    <t>0102  고란길 254 장용선</t>
  </si>
  <si>
    <t>0102</t>
  </si>
  <si>
    <t>010201  가  설  공  사</t>
  </si>
  <si>
    <t>010201</t>
  </si>
  <si>
    <t>고란길 254 장용선</t>
    <phoneticPr fontId="1" type="noConversion"/>
  </si>
  <si>
    <t>01020153F923FA25479F30724D51579123FF</t>
  </si>
  <si>
    <t>01020153F923FF2D47EC3C520267FC1D9528</t>
  </si>
  <si>
    <t>01020153F923FF2D47EC3C520267FC1F438C</t>
  </si>
  <si>
    <t>건축물보양 - 타일</t>
  </si>
  <si>
    <t>톱밥</t>
  </si>
  <si>
    <t>53F923FF2D44163FB20E65BDE37E59</t>
  </si>
  <si>
    <t>01020153F923FF2D44163FB20E65BDE37E59</t>
  </si>
  <si>
    <t>010202  조  적  공  사</t>
  </si>
  <si>
    <t>010202</t>
  </si>
  <si>
    <t>콘크리트벽돌</t>
  </si>
  <si>
    <t>콘크리트벽돌, 190*57*90mm, 전남 광주, C종2급</t>
  </si>
  <si>
    <t>매</t>
  </si>
  <si>
    <t>54D42373214AA2328246E56DD28DF0E3D2117D</t>
  </si>
  <si>
    <t>01020254D42373214AA2328246E56DD28DF0E3D2117D</t>
  </si>
  <si>
    <t>0.5B 벽돌쌓기</t>
  </si>
  <si>
    <t>3.6m 이하, 시공량 25m2/일당</t>
  </si>
  <si>
    <t>53F9532E2F4D6D3022532F95DDCCB3</t>
  </si>
  <si>
    <t>01020253F9532E2F4D6D3022532F95DDCCB3</t>
  </si>
  <si>
    <t>벽돌운반</t>
  </si>
  <si>
    <t>인력, 1층</t>
  </si>
  <si>
    <t>천매</t>
  </si>
  <si>
    <t>53F9532E2F4F1832A2D4D9D3CF66BB</t>
  </si>
  <si>
    <t>01020253F9532E2F4F1832A2D4D9D3CF66BB</t>
  </si>
  <si>
    <t>010203  타  일  공  사</t>
  </si>
  <si>
    <t>010203</t>
  </si>
  <si>
    <t>자기질타일</t>
  </si>
  <si>
    <t>300*300*8~11mm</t>
  </si>
  <si>
    <t>54D42373214AA232926D8BD74753F8B3B4E334</t>
  </si>
  <si>
    <t>01020354D42373214AA232926D8BD74753F8B3B4E334</t>
  </si>
  <si>
    <t>도기질타일</t>
  </si>
  <si>
    <t>300*600*10mm</t>
  </si>
  <si>
    <t>54D42373214AA232926D8BD7475B31090FFD05</t>
  </si>
  <si>
    <t>01020354D42373214AA232926D8BD7475B31090FFD05</t>
  </si>
  <si>
    <t>타일 접착 붙이기</t>
  </si>
  <si>
    <t>벽, 300*600(백색줄눈)</t>
  </si>
  <si>
    <t>53F9E3CD2C421032C2D4E43BDD06A4</t>
  </si>
  <si>
    <t>01020353F9E3CD2C421032C2D4E43BDD06A4</t>
  </si>
  <si>
    <t>타일압착붙임(압 5mm)</t>
  </si>
  <si>
    <t>바닥, 300*300(일반C, 백색줄눈)</t>
  </si>
  <si>
    <t>53F9E3CD2C4065307228BF3E272617</t>
  </si>
  <si>
    <t>01020353F9E3CD2C4065307228BF3E272617</t>
  </si>
  <si>
    <t>화강석 재료분리대(습식, 물갈기)</t>
  </si>
  <si>
    <t>포천석, 120*30mm, 모르타르 30mm</t>
  </si>
  <si>
    <t>53F9C3F92241583EF2FB1C0CD091F1</t>
  </si>
  <si>
    <t>01020353F9C3F92241583EF2FB1C0CD091F1</t>
  </si>
  <si>
    <t>010204  수  장  공  사</t>
  </si>
  <si>
    <t>010204</t>
  </si>
  <si>
    <t>01020454D42373214F2530A2B8AB5FDC08ED86598913</t>
  </si>
  <si>
    <t>01020453F9C3FD2840253172329FF850290A</t>
  </si>
  <si>
    <t>01020453F9C3FA2C4C7F3C62219020F6F671</t>
  </si>
  <si>
    <t>01020453F9C3F92246DA3E920E3417742605</t>
  </si>
  <si>
    <t>01020453F9A3B3244A1738C20B63453C8E4C</t>
  </si>
  <si>
    <t>010205  미  장  공  사</t>
  </si>
  <si>
    <t>010205</t>
  </si>
  <si>
    <t>모르타르 바름</t>
  </si>
  <si>
    <t>외벽, 15mm</t>
  </si>
  <si>
    <t>53F943C9284E3E37F2D3DA29AE7323</t>
  </si>
  <si>
    <t>01020553F943C9284E3E37F2D3DA29AE7323</t>
  </si>
  <si>
    <t>조인트비드 설치</t>
  </si>
  <si>
    <t>아연도, H=10mm</t>
  </si>
  <si>
    <t>53F943C2254F5038222DB4C8935730</t>
  </si>
  <si>
    <t>01020553F943C2254F5038222DB4C8935730</t>
  </si>
  <si>
    <t>010206  창호 및 유리공사</t>
  </si>
  <si>
    <t>010206</t>
  </si>
  <si>
    <t>01020654D433182D43013E626028CF3515B44BB6D1A7</t>
  </si>
  <si>
    <t>01020654D433182D43013E626028CF3515B29C38EDD6</t>
  </si>
  <si>
    <t>01020654D433182D43013EA2DB32B454DB53AD27B829</t>
  </si>
  <si>
    <t>01020654D433182D43013EA2DB32B454DB53AD27B824</t>
  </si>
  <si>
    <t>01020653F9B3912A45693CD267228385EBAC</t>
  </si>
  <si>
    <t>SD1/고란길 254 장용선/단열문</t>
  </si>
  <si>
    <t>53F9F3332D461B35F2DE55F4889E23</t>
  </si>
  <si>
    <t>01020653F9F3332D461B35F2DE55F4889E23</t>
  </si>
  <si>
    <t>WD1/고란길 254 장용선</t>
  </si>
  <si>
    <t>53F9F3332D461B35F2DE55F4889D02</t>
  </si>
  <si>
    <t>01020653F9F3332D461B35F2DE55F4889D02</t>
  </si>
  <si>
    <t>WD2/고란길 254 장용선</t>
  </si>
  <si>
    <t>0.700 x 1.800 = 1.260</t>
  </si>
  <si>
    <t>53F9F3332D461B35F2DE55F4889D00</t>
  </si>
  <si>
    <t>01020653F9F3332D461B35F2DE55F4889D00</t>
  </si>
  <si>
    <t>01020653F9F3342F4C1D3112BB8F1499BC1B</t>
  </si>
  <si>
    <t>01020653F9F3342F4C1D3112BB8C40384F95</t>
  </si>
  <si>
    <t>01020653F9F3342F494A35829ECC709C79F9</t>
  </si>
  <si>
    <t>010207  칠    공    사</t>
  </si>
  <si>
    <t>010207</t>
  </si>
  <si>
    <t>수성페인트 롤러칠</t>
  </si>
  <si>
    <t>외부, 2회 1급</t>
  </si>
  <si>
    <t>53F9D3E62848E63A02415F1AEC9D62</t>
  </si>
  <si>
    <t>01020753F9D3E62848E63A02415F1AEC9D62</t>
  </si>
  <si>
    <t>010208  기  타  공  사</t>
  </si>
  <si>
    <t>010208</t>
  </si>
  <si>
    <t>세면기</t>
  </si>
  <si>
    <t>세면기, KSL 610, S/L</t>
  </si>
  <si>
    <t>54D4237321414737429C9D2EFCA794EF45CFC4</t>
  </si>
  <si>
    <t>01020854D4237321414737429C9D2EFCA794EF45CFC4</t>
  </si>
  <si>
    <t>대변기</t>
  </si>
  <si>
    <t>대변기, 양변기, KSC1210C</t>
  </si>
  <si>
    <t>54D4237321414737429C9C07D3CD6331AB7E31</t>
  </si>
  <si>
    <t>01020854D4237321414737429C9C07D3CD6331AB7E31</t>
  </si>
  <si>
    <t>대변기 설치(재료비 제외)</t>
  </si>
  <si>
    <t>양식 대변기(탱크용)</t>
  </si>
  <si>
    <t>5334A3F62D43CB33B2D995F18AA769</t>
  </si>
  <si>
    <t>0102085334A3F62D43CB33B2D995F18AA769</t>
  </si>
  <si>
    <t>도기 세면기 설치(재료비 제외)</t>
  </si>
  <si>
    <t>설품의 40%</t>
  </si>
  <si>
    <t>5334A3F62D469F397244E27376F59D</t>
  </si>
  <si>
    <t>0102085334A3F62D469F397244E27376F59D</t>
  </si>
  <si>
    <t>거울(화장경)</t>
  </si>
  <si>
    <t>600*900*5mm</t>
  </si>
  <si>
    <t>5334A3F52C487C3452C2EB41724301</t>
  </si>
  <si>
    <t>0102085334A3F52C487C3452C2EB41724301</t>
  </si>
  <si>
    <t>수건걸이설치</t>
  </si>
  <si>
    <t>크롬도장, 1BAR</t>
  </si>
  <si>
    <t>5334A3F52C4FAC3382E231CE27C144</t>
  </si>
  <si>
    <t>0102085334A3F52C4FAC3382E231CE27C144</t>
  </si>
  <si>
    <t>휴지걸이</t>
  </si>
  <si>
    <t>SUS제</t>
  </si>
  <si>
    <t>5334A3F52C4FAF38D286865D690BC2</t>
  </si>
  <si>
    <t>0102085334A3F52C4FAF38D286865D690BC2</t>
  </si>
  <si>
    <t>비누대</t>
  </si>
  <si>
    <t>5334A3F52C4FA93652284E707C2427</t>
  </si>
  <si>
    <t>0102085334A3F52C4FA93652284E707C2427</t>
  </si>
  <si>
    <t>배수용경질염화비닐이음관(F.D.)</t>
  </si>
  <si>
    <t>D100</t>
  </si>
  <si>
    <t>5334A3F422475C3752460C5604C6DF</t>
  </si>
  <si>
    <t>0102085334A3F422475C3752460C5604C6DF</t>
  </si>
  <si>
    <t>수도꼭지</t>
  </si>
  <si>
    <t>샤워기, 혼합식</t>
  </si>
  <si>
    <t>5334A3F3214CF232B2F20196D45278</t>
  </si>
  <si>
    <t>0102085334A3F3214CF232B2F20196D45278</t>
  </si>
  <si>
    <t>010209  판  넬  공  사</t>
  </si>
  <si>
    <t>010209</t>
  </si>
  <si>
    <t>벽재, 100mm, ST'L 0.5t</t>
  </si>
  <si>
    <t>54D42373214C513982D7E066311E54386FE1E5</t>
  </si>
  <si>
    <t>01020954D42373214C513982D7E066311E54386FE1E5</t>
  </si>
  <si>
    <t>01020954D42373214C513982D7E10B8DCB4C34139FF9</t>
  </si>
  <si>
    <t>01020954D42373214C513982D7E10B8DCB4C34139FFB</t>
  </si>
  <si>
    <t>U-BAR</t>
  </si>
  <si>
    <t>100T, C.S,0.5T</t>
  </si>
  <si>
    <t>53F9C3FC2F4ED53B02C53D039BA8EA</t>
  </si>
  <si>
    <t>01020953F9C3FC2F4ED53B02C53D039BA8EA</t>
  </si>
  <si>
    <t>샌드위치판넬설치 - 칸막이벽</t>
  </si>
  <si>
    <t>53F9C3FC2F4DCD3B92C9C893C95E8D</t>
  </si>
  <si>
    <t>01020953F9C3FC2F4DCD3B92C9C893C95E8D</t>
  </si>
  <si>
    <t>010210  철  거  공  사</t>
  </si>
  <si>
    <t>010210</t>
  </si>
  <si>
    <t>샌드위치판넬 철거</t>
  </si>
  <si>
    <t>내벽</t>
  </si>
  <si>
    <t>53F8230E2B45E737C24ABA71177610</t>
  </si>
  <si>
    <t>01021053F8230E2B45E737C24ABA71177610</t>
  </si>
  <si>
    <t>01021053F8230E2B45E737A2990A4BC19070</t>
  </si>
  <si>
    <t>01021053F8230E2B433F36C2516EF2740584</t>
  </si>
  <si>
    <t>플라스틱창호 철거</t>
  </si>
  <si>
    <t>53F8230E2B433F36C2516EF27404FE</t>
  </si>
  <si>
    <t>01021053F8230E2B433F36C2516EF27404FE</t>
  </si>
  <si>
    <t>01021053F8230E2B4C14341228C2649CD432</t>
  </si>
  <si>
    <t>01021053F8230E2B4C14341228C30A61C899</t>
  </si>
  <si>
    <t>01021053F8230E2B4C14341228CC67CB0328</t>
  </si>
  <si>
    <t>도기류 철거</t>
  </si>
  <si>
    <t>양변기</t>
  </si>
  <si>
    <t>53F8230E2B4D3A3432F86A00060157</t>
  </si>
  <si>
    <t>01021053F8230E2B4D3A3432F86A00060157</t>
  </si>
  <si>
    <t>샤워기 철거</t>
  </si>
  <si>
    <t>53F8230E2B4D393BD2CD76CA805A3F</t>
  </si>
  <si>
    <t>01021053F8230E2B4D393BD2CD76CA805A3F</t>
  </si>
  <si>
    <t>01021053B0837E28449930920BA59F6DE8DAC6A0CB35</t>
  </si>
  <si>
    <t>01021053B0837E28449930920BA59F6DE8DAC6A0CB36</t>
  </si>
  <si>
    <t>건설폐기물 상차비 - 부피기준</t>
  </si>
  <si>
    <t>매립지반입대상 폐기물 포함, 16ton 압롤트럭</t>
  </si>
  <si>
    <t>53B0837E28449930920BA59F6DE8DAC6A0AB1D</t>
  </si>
  <si>
    <t>01021053B0837E28449930920BA59F6DE8DAC6A0AB1D</t>
  </si>
  <si>
    <t>010211  작 업 부 산 물</t>
  </si>
  <si>
    <t>010211</t>
  </si>
  <si>
    <t>01021154F0E3D92A46C13E822864377BA4907E472C10</t>
  </si>
  <si>
    <t>010212  자재대 및 운반비</t>
  </si>
  <si>
    <t>010212</t>
  </si>
  <si>
    <t>01021254F0E3D92A4E17380262C159E93F0FBAF778B1</t>
  </si>
  <si>
    <t>01021254D423732148F43B42DB621BD77A4519DEBD6B</t>
  </si>
  <si>
    <t>0102125243C38326474B3822A47EF5DF824013D07C35</t>
  </si>
  <si>
    <t>010213  건설폐기물처리비</t>
  </si>
  <si>
    <t>010213</t>
  </si>
  <si>
    <t>01021353B0837E28449930920BA59F6DE9E3E67AC6C9</t>
  </si>
  <si>
    <t>01021353B0837E28449930920BA59F6DE9E3E67D9B4F</t>
  </si>
  <si>
    <t>01021353B0837E28449930920BA59F6DE9E3E67CF171</t>
  </si>
  <si>
    <t>폐샌드위치판넬</t>
  </si>
  <si>
    <t>스치로폼단열재(압츨,비드법 등,고상)</t>
  </si>
  <si>
    <t>53B0837E28449930920BA59F6DE9E3E67F2747</t>
  </si>
  <si>
    <t>01021353B0837E28449930920BA59F6DE9E3E67F2747</t>
  </si>
  <si>
    <t>01021353B0837E28449930920BA59F6DE8DAC6A0C906</t>
  </si>
  <si>
    <t>01021353B0837E28449930920BA59F6DE8DAC6A0CE89</t>
  </si>
  <si>
    <t>건설폐기물 운반비 - 부피기준</t>
  </si>
  <si>
    <t>53B0837E28449930920BA59F6DE8DAC6A0AB1F</t>
  </si>
  <si>
    <t>01021353B0837E28449930920BA59F6DE8DAC6A0AB1F</t>
  </si>
  <si>
    <t>0103  고란길 179 고영환</t>
  </si>
  <si>
    <t>0103</t>
  </si>
  <si>
    <t>010301  가  설  공  사</t>
  </si>
  <si>
    <t>010301</t>
  </si>
  <si>
    <t>고란길 179 고영환</t>
    <phoneticPr fontId="1" type="noConversion"/>
  </si>
  <si>
    <t>01030153F923FA25479F30724D51579123FF</t>
  </si>
  <si>
    <t>01030153F923FF2D47EC3C520267FC1D9528</t>
  </si>
  <si>
    <t>01030153F923FF2D47EC3C520267FC1F438C</t>
  </si>
  <si>
    <t>010302  철  골  공  사</t>
  </si>
  <si>
    <t>010302</t>
  </si>
  <si>
    <t>01030254D4237321499D3ED206CD94D77EB12A661C43</t>
  </si>
  <si>
    <t>01030253F963152347D934622A09950F08AD</t>
  </si>
  <si>
    <t>010303  목    공    사</t>
  </si>
  <si>
    <t>010303</t>
  </si>
  <si>
    <t>01030353F9A3B3244A1738C20B63453C8E4C</t>
  </si>
  <si>
    <t>01030353F9C3FD28464C3EF25B34307468FF</t>
  </si>
  <si>
    <t>010304  수  장  공  사</t>
  </si>
  <si>
    <t>010304</t>
  </si>
  <si>
    <t>01030454D42373214F2530A2B8AB5FDC08ED86598913</t>
  </si>
  <si>
    <t>01030454D42373214F2530A2B8AB5FDC08ED86598E94</t>
  </si>
  <si>
    <t>01030453F9C3FF244EB93AB2A0346B8E1CAA</t>
  </si>
  <si>
    <t>01030453F9C3FC2F4A783902538D20C30913</t>
  </si>
  <si>
    <t>01030453F9C3FC2F4A783962FB8A2A241AE3</t>
  </si>
  <si>
    <t>01030453F9C3FD2840253172329FF850290A</t>
  </si>
  <si>
    <t>01030453F9C3FD28402531427ED8EBDB9DC6</t>
  </si>
  <si>
    <t>01030453F9C3FA2C4C7F3C62219020F6F671</t>
  </si>
  <si>
    <t>01030453F9C3F92246DA3E920E3417742605</t>
  </si>
  <si>
    <t>010305  창호 및 유리공사</t>
  </si>
  <si>
    <t>010305</t>
  </si>
  <si>
    <t>01030554D42373214E1F3222AFE69BE4A5202863C371</t>
  </si>
  <si>
    <t>01030554D42373214E1F3232441428AD83FB5D56D257</t>
  </si>
  <si>
    <t>01030554D433182D43013E626028CF3515B44BB6D1A7</t>
  </si>
  <si>
    <t>01030554D433182D43013EA2DB32B454DB53AD27B824</t>
  </si>
  <si>
    <t>01030553F9B3912A44443D32AD67E49F8632</t>
  </si>
  <si>
    <t>01030553F9B3912A45693CD267228385EBAC</t>
  </si>
  <si>
    <t>PD1/고란길 179 고영환</t>
  </si>
  <si>
    <t>1.700 x 1.800 = 3.060</t>
  </si>
  <si>
    <t>53F9F3332D461B35F2DE55F4889D06</t>
  </si>
  <si>
    <t>01030553F9F3332D461B35F2DE55F4889D06</t>
  </si>
  <si>
    <t>PD2/고란길 179 고영환</t>
  </si>
  <si>
    <t>1.190 x 1.560 = 1.856</t>
  </si>
  <si>
    <t>53F9F3332D461B35F2DE55F4889D04</t>
  </si>
  <si>
    <t>01030553F9F3332D461B35F2DE55F4889D04</t>
  </si>
  <si>
    <t>WD1/고란길 179 고영환</t>
  </si>
  <si>
    <t>53F9F3332D461B35F2DE55F4889D0A</t>
  </si>
  <si>
    <t>01030553F9F3332D461B35F2DE55F4889D0A</t>
  </si>
  <si>
    <t>WD2/고란길 179 고영환/문틀유지</t>
  </si>
  <si>
    <t>0.750 x 1.154 = 0.865</t>
  </si>
  <si>
    <t>53F9F3332D461B35F2DE55F4889C7C</t>
  </si>
  <si>
    <t>01030553F9F3332D461B35F2DE55F4889C7C</t>
  </si>
  <si>
    <t>WD3/고란길 179 고영환</t>
  </si>
  <si>
    <t>0.600 x 1.500 = 0.900</t>
  </si>
  <si>
    <t>53F9F3332D461B35F2DE55F4889C7E</t>
  </si>
  <si>
    <t>01030553F9F3332D461B35F2DE55F4889C7E</t>
  </si>
  <si>
    <t>01030553F9F3342F4C1D3112BB8F1499BC1B</t>
  </si>
  <si>
    <t>01030553F9F3342F494A35829ECC709C79F9</t>
  </si>
  <si>
    <t>01030553F9F33A20463230F20CE147F6AB23</t>
  </si>
  <si>
    <t>010306  판  넬  공  사</t>
  </si>
  <si>
    <t>010306</t>
  </si>
  <si>
    <t>01030654D42373214C513982D7E066311E54386EDF75</t>
  </si>
  <si>
    <t>01030654D42373214C513982D7E10B8DCB4C34139FF9</t>
  </si>
  <si>
    <t>01030654D42373214C513982D7E10B8DCB4C34139FFB</t>
  </si>
  <si>
    <t>01030653F9C3FC2F4ED53B02C53D02F7F240</t>
  </si>
  <si>
    <t>01030653F9C3FC2F4DCD3B92C9C8969DFCF5</t>
  </si>
  <si>
    <t>010307  철  거  공  사</t>
  </si>
  <si>
    <t>010307</t>
  </si>
  <si>
    <t>01030753F8230E2B45E737A2990A4BC19070</t>
  </si>
  <si>
    <t>01030753F8230E2B433F36C2516EF27407B2</t>
  </si>
  <si>
    <t>01030753F8230E2B433F36C2516EF27404FE</t>
  </si>
  <si>
    <t>01030753F8230E2B4C14341228C2649CD432</t>
  </si>
  <si>
    <t>01030753F8230E2B4C14341228C30A61C899</t>
  </si>
  <si>
    <t>01030753F8230E2B4C14341228CC67CB0328</t>
  </si>
  <si>
    <t>01030753B0837E28449930920BA59F6DE8DAC6A0CB35</t>
  </si>
  <si>
    <t>01030753B0837E28449930920BA59F6DE8DAC6A0CB36</t>
  </si>
  <si>
    <t>010308  자재대 및 운반비</t>
  </si>
  <si>
    <t>010308</t>
  </si>
  <si>
    <t>01030854F0E3D92A4E17380262C159E93F0FBAF778B1</t>
  </si>
  <si>
    <t>01030854D423732148F43B42DB621BD77A4519DEBD6B</t>
  </si>
  <si>
    <t>0103085243C38326474B3822A47EF5DF824013D07C35</t>
  </si>
  <si>
    <t>010309  건설폐기물처리비</t>
  </si>
  <si>
    <t>010309</t>
  </si>
  <si>
    <t>01030953B0837E28449930920BA59F6DE9E3E67AC6C9</t>
  </si>
  <si>
    <t>01030953B0837E28449930920BA59F6DE9E3E67D9B4F</t>
  </si>
  <si>
    <t>01030953B0837E28449930920BA59F6DE9E3E67CF171</t>
  </si>
  <si>
    <t>01030953B0837E28449930920BA59F6DE8DAC6A0C906</t>
  </si>
  <si>
    <t>01030953B0837E28449930920BA59F6DE8DAC6A0CE89</t>
  </si>
  <si>
    <t>0104  고란길 192 박금자</t>
  </si>
  <si>
    <t>0104</t>
  </si>
  <si>
    <t>010401  가  설  공  사</t>
  </si>
  <si>
    <t>010401</t>
  </si>
  <si>
    <t>고란길 192 박금자</t>
    <phoneticPr fontId="1" type="noConversion"/>
  </si>
  <si>
    <t>01040153F923FA25479F30724D51579123FF</t>
  </si>
  <si>
    <t>01040153F923FF2D47EC3C520267FC1D9528</t>
  </si>
  <si>
    <t>01040153F923FF2D47EC3C520267FC1F438C</t>
  </si>
  <si>
    <t>01040153F923FF2D44163FB20E65BDE37E59</t>
  </si>
  <si>
    <t>010402  철  골  공  사</t>
  </si>
  <si>
    <t>010402</t>
  </si>
  <si>
    <t>01040254D4237321499D3ED206CD94D77EB12A661C43</t>
  </si>
  <si>
    <t>01040253F963152347D934622A09950F08AD</t>
  </si>
  <si>
    <t>010403  타  일  공  사</t>
  </si>
  <si>
    <t>010403</t>
  </si>
  <si>
    <t>01040354D42373214AA232926D8BD74753F8B3B4E334</t>
  </si>
  <si>
    <t>01040354D42373214AA232926D8BD7475B31090FFD05</t>
  </si>
  <si>
    <t>01040353F9E3CD2C421032C2D4E43BDD06A4</t>
  </si>
  <si>
    <t>타일 압착 붙이기(바탕 24mm+압 5mm)</t>
  </si>
  <si>
    <t>53F9E3CD2C4065307228BF3E2746CC</t>
  </si>
  <si>
    <t>01040353F9E3CD2C4065307228BF3E2746CC</t>
  </si>
  <si>
    <t>01040353F9C3F92241583EF2FB1C0CD091F1</t>
  </si>
  <si>
    <t>010404  수  장  공  사</t>
  </si>
  <si>
    <t>010404</t>
  </si>
  <si>
    <t>01040454D42373214F2530A2B8AB5FDC08ED86598913</t>
  </si>
  <si>
    <t>PVC천정재 붙임</t>
  </si>
  <si>
    <t>천장, (자재 포함)</t>
  </si>
  <si>
    <t>53F9C3FD2843FA35A278B66F30CBBA</t>
  </si>
  <si>
    <t>01040453F9C3FD2843FA35A278B66F30CBBA</t>
  </si>
  <si>
    <t>01040453F9C3FD2840253172329FF850290A</t>
  </si>
  <si>
    <t>01040453F9C3FA2C4C7F3C62219020F6F671</t>
  </si>
  <si>
    <t>01040453F9C3F92246DA3E920E3417742605</t>
  </si>
  <si>
    <t>01040453F9A3B3244A1738C20B63453C8E4C</t>
  </si>
  <si>
    <t>010405  금  속  공  사</t>
  </si>
  <si>
    <t>010405</t>
  </si>
  <si>
    <t>스테인리스핸드레일</t>
  </si>
  <si>
    <t>D38.1*25.4*1.5t, H:850, @200</t>
  </si>
  <si>
    <t>53F99349214EC133121CA69C3CD21B</t>
  </si>
  <si>
    <t>01040553F99349214EC133121CA69C3CD21B</t>
  </si>
  <si>
    <t>스테인리스 난간기둥</t>
  </si>
  <si>
    <t>D38.1*1.5t, H:850</t>
  </si>
  <si>
    <t>53F99349214EC133121A79A78DC956</t>
  </si>
  <si>
    <t>01040553F99349214EC133121A79A78DC956</t>
  </si>
  <si>
    <t>AL몰딩 설치</t>
  </si>
  <si>
    <t>W형, 15*15*15*15*1.0mm</t>
  </si>
  <si>
    <t>53F9C3F7274B343F52F8DE950BC6E8</t>
  </si>
  <si>
    <t>01040553F9C3F7274B343F52F8DE950BC6E8</t>
  </si>
  <si>
    <t>010406  창호 및 유리공사</t>
  </si>
  <si>
    <t>010406</t>
  </si>
  <si>
    <t>01040654D42373214E1F321281AE0BC42E59440D13C8</t>
  </si>
  <si>
    <t>01040654D42373214E1F3222AFE69BE4A5202863C371</t>
  </si>
  <si>
    <t>01040654D42373214E1F3232441428AD83FB5D56D257</t>
  </si>
  <si>
    <t>01040654D433182D43013E626028CF3515B44BB6D1A7</t>
  </si>
  <si>
    <t>01040654D433182D43013E626028CF3515B29C38EDD6</t>
  </si>
  <si>
    <t>01040654D433182D43013EA2DB32B454DB53AD27B829</t>
  </si>
  <si>
    <t>01040654D433182D43013EA2DB32B454DB53AD27B824</t>
  </si>
  <si>
    <t>01040653F9B3912A44443D32AD67E49F8632</t>
  </si>
  <si>
    <t>01040653F9B3912A45693CD267228385EBAC</t>
  </si>
  <si>
    <t>PW1/고란길 192 박금자</t>
  </si>
  <si>
    <t>1.200 x 0.900 = 1.080</t>
  </si>
  <si>
    <t>53F9F3332D461B35F2DE55F4889C78</t>
  </si>
  <si>
    <t>01040653F9F3332D461B35F2DE55F4889C78</t>
  </si>
  <si>
    <t>SD1/고란길 192 박금자/단열문</t>
  </si>
  <si>
    <t>1.200 x 2.100 = 2.520</t>
  </si>
  <si>
    <t>53F9F3332D461B35F2DE55F4889C7A</t>
  </si>
  <si>
    <t>01040653F9F3332D461B35F2DE55F4889C7A</t>
  </si>
  <si>
    <t>WD1/고란길 192 박금자</t>
  </si>
  <si>
    <t>0.900 x 2.100 = 1.890</t>
  </si>
  <si>
    <t>53F9F3332D461B35F2DE55F4889C74</t>
  </si>
  <si>
    <t>01040653F9F3332D461B35F2DE55F4889C74</t>
  </si>
  <si>
    <t>01040653F9F3342F4C1D3112BB8F1499BC1B</t>
  </si>
  <si>
    <t>01040653F9F3342F4C1D3112BB8C40384F95</t>
  </si>
  <si>
    <t>01040653F9F3342F4C183AE27068F301D94D</t>
  </si>
  <si>
    <t>01040653F9F3342F494A35829ECC709C79F9</t>
  </si>
  <si>
    <t>01040653F9F33A20463230F20CE147F6AB23</t>
  </si>
  <si>
    <t>스테인리스재료분리대</t>
  </si>
  <si>
    <t>바닥, W100*H50*1.5t</t>
  </si>
  <si>
    <t>53F9C3F92246BB3D72470147BAD153</t>
  </si>
  <si>
    <t>01040653F9C3F92246BB3D72470147BAD153</t>
  </si>
  <si>
    <t>010407  기  타  공  사</t>
  </si>
  <si>
    <t>010407</t>
  </si>
  <si>
    <t>01040754D4237321414737429C9D2EFCA794EF45CFC4</t>
  </si>
  <si>
    <t>01040754D4237321414737429C9C07D3CD6331AB7E31</t>
  </si>
  <si>
    <t>장애자용손잡이</t>
  </si>
  <si>
    <t>대변기-가동식</t>
  </si>
  <si>
    <t>54D433182D43013EA2DB32B45681F192EBF8BD</t>
  </si>
  <si>
    <t>01040754D433182D43013EA2DB32B45681F192EBF8BD</t>
  </si>
  <si>
    <t>안전손잡이 설치</t>
  </si>
  <si>
    <t>양변기, 상하가동식</t>
  </si>
  <si>
    <t>533453052E4F373242630D52706852</t>
  </si>
  <si>
    <t>010407533453052E4F373242630D52706852</t>
  </si>
  <si>
    <t>0104075334A3F62D43CB33B2D995F18AA769</t>
  </si>
  <si>
    <t>0104075334A3F62D469F397244E27376F59D</t>
  </si>
  <si>
    <t>0104075334A3F52C487C3452C2EB41724301</t>
  </si>
  <si>
    <t>0104075334A3F52C4FAC3382E231CE27C144</t>
  </si>
  <si>
    <t>0104075334A3F52C4FAF38D286865D690BC2</t>
  </si>
  <si>
    <t>0104075334A3F52C4FA93652284E707C2427</t>
  </si>
  <si>
    <t>코너선반</t>
  </si>
  <si>
    <t>강화유리, 250*250*8T</t>
  </si>
  <si>
    <t>5334A3F52C4FA93652284E10F47CCD</t>
  </si>
  <si>
    <t>0104075334A3F52C4FA93652284E10F47CCD</t>
  </si>
  <si>
    <t>0104075334A3F422475C3752460C5604C6DF</t>
  </si>
  <si>
    <t>0104075334A3F3214CF232B2F20196D45278</t>
  </si>
  <si>
    <t>배관 및 수도관연결</t>
  </si>
  <si>
    <t>배관공</t>
  </si>
  <si>
    <t>일반공사 직종</t>
  </si>
  <si>
    <t>5322C3DA2E47473E0294C259C8C01C4B1F3C86</t>
  </si>
  <si>
    <t>0104075322C3DA2E47473E0294C259C8C01C4B1F3C86</t>
  </si>
  <si>
    <t>보통인부</t>
  </si>
  <si>
    <t>5322C3DA2E47473E0294C259C8C01C4B1F3F41</t>
  </si>
  <si>
    <t>0104075322C3DA2E47473E0294C259C8C01C4B1F3F41</t>
  </si>
  <si>
    <t>부재료비</t>
  </si>
  <si>
    <t>인력품의 15%</t>
  </si>
  <si>
    <t>식</t>
  </si>
  <si>
    <t>52ED13CA2846B933E283B7494A9C001</t>
  </si>
  <si>
    <t>01040752ED13CA2846B933E283B7494A9C001</t>
  </si>
  <si>
    <t>010408  판  넬  공  사</t>
  </si>
  <si>
    <t>010408</t>
  </si>
  <si>
    <t>01040854D42373214C513982D7E066311E54386EDF75</t>
  </si>
  <si>
    <t>01040854D42373214C513982D7E10B8DCB4C34139FF9</t>
  </si>
  <si>
    <t>01040854D42373214C513982D7E10B8DCB4C34139FFB</t>
  </si>
  <si>
    <t>01040853F9C3FC2F4ED53B02C53D02F7F240</t>
  </si>
  <si>
    <t>01040853F9C3FC2F4DCD3B92C9C8969DFCF5</t>
  </si>
  <si>
    <t>010409  철  거  공  사</t>
  </si>
  <si>
    <t>010409</t>
  </si>
  <si>
    <t>01040953F8230E2B45E737A2990A4BC19070</t>
  </si>
  <si>
    <t>PVC천장재 철거</t>
  </si>
  <si>
    <t>53F8230E2B45E737B2A22917BA72EB</t>
  </si>
  <si>
    <t>01040953F8230E2B45E737B2A22917BA72EB</t>
  </si>
  <si>
    <t>01040953F8230E2B433F36C2516EF2740584</t>
  </si>
  <si>
    <t>01040953F8230E2B4D3A3432F86A00060157</t>
  </si>
  <si>
    <t>53F8230E2B4D3A3432F86A00060153</t>
  </si>
  <si>
    <t>01040953F8230E2B4D3A3432F86A00060153</t>
  </si>
  <si>
    <t>01040953F8230E2B4D393BD2CD76CA805A3F</t>
  </si>
  <si>
    <t>01040953B0837E28449930920BA59F6DE8DAC6A0CB35</t>
  </si>
  <si>
    <t>01040953B0837E28449930920BA59F6DE8DAC6A0CB36</t>
  </si>
  <si>
    <t>010410  작 업 부 산 물</t>
  </si>
  <si>
    <t>010410</t>
  </si>
  <si>
    <t>01041054F0E3D92A46C13E822864377BA4907E472C10</t>
  </si>
  <si>
    <t>010411  자재대 및 운반비</t>
  </si>
  <si>
    <t>010411</t>
  </si>
  <si>
    <t>01041154F0E3D92A4E17380262C159E93F0FBAF778B1</t>
  </si>
  <si>
    <t>01041154D423732148F43B42DB621BD77A4519DEBD6B</t>
  </si>
  <si>
    <t>0104115243C38326474B3822A47EF5DF824013D07C35</t>
  </si>
  <si>
    <t>010412  건설폐기물처리비</t>
  </si>
  <si>
    <t>010412</t>
  </si>
  <si>
    <t>01041253B0837E28449930920BA59F6DE9E3E67AC6C9</t>
  </si>
  <si>
    <t>01041253B0837E28449930920BA59F6DE9E3E67D9B4F</t>
  </si>
  <si>
    <t>01041253B0837E28449930920BA59F6DE9E3E67CF171</t>
  </si>
  <si>
    <t>01041253B0837E28449930920BA59F6DE8DAC6A0C906</t>
  </si>
  <si>
    <t>01041253B0837E28449930920BA59F6DE8DAC6A0CE89</t>
  </si>
  <si>
    <t>0105  고란길 199-4 김영지</t>
  </si>
  <si>
    <t>0105</t>
  </si>
  <si>
    <t>010501  가  설  공  사</t>
  </si>
  <si>
    <t>010501</t>
  </si>
  <si>
    <t>고란길 199-4 김영지</t>
    <phoneticPr fontId="1" type="noConversion"/>
  </si>
  <si>
    <t>01050153F923FA25479F30724D51579123FF</t>
  </si>
  <si>
    <t>01050153F923FF2D47EC3C520267FC1D9528</t>
  </si>
  <si>
    <t>010502  창호 및 유리공사</t>
  </si>
  <si>
    <t>010502</t>
  </si>
  <si>
    <t>01050254D42373214E1F3222AFE69BE4A5202863C371</t>
  </si>
  <si>
    <t>01050254D42373214E1F3232441428AD83FB5D56D257</t>
  </si>
  <si>
    <t>01050253F9B3912A44443D32AD67E49F8632</t>
  </si>
  <si>
    <t>01050253F9B3912A45693CD267228385EBAC</t>
  </si>
  <si>
    <t>PD1/고란길 199-4 김영지</t>
  </si>
  <si>
    <t>3.600 x 2.000 = 7.200</t>
  </si>
  <si>
    <t>53F9F3332D461B35F2DE55F4889B57</t>
  </si>
  <si>
    <t>01050253F9F3332D461B35F2DE55F4889B57</t>
  </si>
  <si>
    <t>PW1/고란길 199-4 김영지</t>
  </si>
  <si>
    <t>3.000 x 2.000 = 6.000</t>
  </si>
  <si>
    <t>53F9F3332D461B35F2DE55F4889B53</t>
  </si>
  <si>
    <t>01050253F9F3332D461B35F2DE55F4889B53</t>
  </si>
  <si>
    <t>PW2/고란길 199-4 김영지</t>
  </si>
  <si>
    <t>1.600 x 1.400 = 2.240</t>
  </si>
  <si>
    <t>53F9F3332D461B35F2DE55F4889B51</t>
  </si>
  <si>
    <t>01050253F9F3332D461B35F2DE55F4889B51</t>
  </si>
  <si>
    <t>PW3/고란길 199-4 김영지</t>
  </si>
  <si>
    <t>53F9F3332D461B35F2DE55F4889B5F</t>
  </si>
  <si>
    <t>01050253F9F3332D461B35F2DE55F4889B5F</t>
  </si>
  <si>
    <t>PW4/고란길 199-4 김영지</t>
  </si>
  <si>
    <t>1.200 x 1.200 = 1.440</t>
  </si>
  <si>
    <t>53F9F3332D461B35F2DE55F4889A4E</t>
  </si>
  <si>
    <t>01050253F9F3332D461B35F2DE55F4889A4E</t>
  </si>
  <si>
    <t>PW5/고란길 199-4 김영지</t>
  </si>
  <si>
    <t>0.900 x 0.600 = 0.540</t>
  </si>
  <si>
    <t>53F9F3332D461B35F2DE55F4889A4C</t>
  </si>
  <si>
    <t>01050253F9F3332D461B35F2DE55F4889A4C</t>
  </si>
  <si>
    <t>01050253F9F3342F494A35829ECC709C79F9</t>
  </si>
  <si>
    <t>01050253F9F33A20463230F20CE147F6AB23</t>
  </si>
  <si>
    <t>010503  철  거  공  사</t>
  </si>
  <si>
    <t>010503</t>
  </si>
  <si>
    <t>01050353F8230E2B433F36C2516EF27407B2</t>
  </si>
  <si>
    <t>01050353F8230E2B433F36C2516EF2740584</t>
  </si>
  <si>
    <t>01050353B0837E28449930920BA59F6DE8DAC6A0CB35</t>
  </si>
  <si>
    <t>01050353B0837E28449930920BA59F6DE8DAC6A0CB36</t>
  </si>
  <si>
    <t>010504  작 업 부 산 물</t>
  </si>
  <si>
    <t>010504</t>
  </si>
  <si>
    <t>01050454F0E3D92A46C13E822864377BA4907E472C10</t>
  </si>
  <si>
    <t>010505  자재대 및 운반비</t>
  </si>
  <si>
    <t>010505</t>
  </si>
  <si>
    <t>01050554F0E3D92A4E17380262C159E93F0FBAF778B1</t>
  </si>
  <si>
    <t>01050554D423732148F43B42DB621BD77A4519DEBD6B</t>
  </si>
  <si>
    <t>0105055243C38326474B3822A47EF5DF824013D07C35</t>
  </si>
  <si>
    <t>010506  건설폐기물처리비</t>
  </si>
  <si>
    <t>010506</t>
  </si>
  <si>
    <t>01050653B0837E28449930920BA59F6DE9E3E67AC6C9</t>
  </si>
  <si>
    <t>01050653B0837E28449930920BA59F6DE9E3E67D9B4F</t>
  </si>
  <si>
    <t>01050653B0837E28449930920BA59F6DE8DAC6A0C906</t>
  </si>
  <si>
    <t>01050653B0837E28449930920BA59F6DE8DAC6A0CE89</t>
  </si>
  <si>
    <t>비      고</t>
  </si>
  <si>
    <t>공 사 원 가 계 산 서</t>
  </si>
  <si>
    <t>공사명 : 도초고란새뜰마을집수리공사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</si>
  <si>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</si>
  <si>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</si>
  <si>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</si>
  <si>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</si>
  <si>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</si>
  <si>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</si>
  <si>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</si>
  <si>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</si>
  <si>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</si>
  <si>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</si>
  <si>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</si>
  <si>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</si>
  <si>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</si>
  <si>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</si>
  <si>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</si>
  <si>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</si>
  <si>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</si>
  <si>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D6</t>
  </si>
  <si>
    <t>도  서  할  증  률</t>
  </si>
  <si>
    <t>직접노무비의10%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</si>
  <si>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</si>
  <si>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</si>
  <si>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</si>
  <si>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</si>
  <si>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</si>
  <si>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</si>
  <si>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</si>
  <si>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</si>
  <si>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</si>
  <si>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</si>
  <si>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</si>
  <si>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</si>
  <si>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</si>
  <si>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</si>
  <si>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0%</t>
  </si>
  <si>
    <t>C7</t>
  </si>
  <si>
    <t>국민  연금  보험료</t>
  </si>
  <si>
    <t>CB</t>
  </si>
  <si>
    <t>노인장기요양보험료</t>
  </si>
  <si>
    <t>건강보험료 * 13.14%</t>
  </si>
  <si>
    <t>CA</t>
  </si>
  <si>
    <t>산업안전보건관리비</t>
  </si>
  <si>
    <t>(재료비+직노+관급자재비) * 3.11%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</si>
  <si>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</si>
  <si>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</si>
  <si>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</si>
  <si>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</si>
  <si>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</si>
  <si>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</si>
  <si>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</si>
  <si>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</si>
  <si>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</si>
  <si>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</si>
  <si>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</si>
  <si>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</si>
  <si>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D5</t>
  </si>
  <si>
    <t>석  면  분  담  금</t>
  </si>
  <si>
    <t>노무비 * 0.006%</t>
  </si>
  <si>
    <t>D7</t>
  </si>
  <si>
    <t>임금 채권 부담금</t>
  </si>
  <si>
    <t>노무비 * 0.09%</t>
  </si>
  <si>
    <t>CS</t>
  </si>
  <si>
    <t>S1</t>
  </si>
  <si>
    <t>계</t>
  </si>
  <si>
    <t>D1</t>
  </si>
  <si>
    <t>일  반  관  리  비</t>
  </si>
  <si>
    <t>계 * 6%</t>
  </si>
  <si>
    <t>D2</t>
  </si>
  <si>
    <t>이              윤</t>
  </si>
  <si>
    <t>(노무비+경비+일반관리비) * 10%</t>
  </si>
  <si>
    <t>D4</t>
  </si>
  <si>
    <t>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</si>
  <si>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</si>
  <si>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</si>
  <si>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</si>
  <si>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</si>
  <si>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</si>
  <si>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</si>
  <si>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</si>
  <si>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</si>
  <si>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</si>
  <si>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금액 : 칠천사백사십만원(￦74,400,000)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</si>
</sst>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2F625-8999-46D5-8793-B7F2C295E526}">
  <sheetPr>
    <pageSetUpPr fitToPage="1"/>
  </sheetPr>
  <dimension ref="A1:G33"/>
  <sheetViews>
    <sheetView tabSelected="1" topLeftCell="B1" workbookViewId="0">
      <selection activeCell="E28" sqref="E28"/>
    </sheetView>
  </sheetViews>
  <sheetFormatPr defaultRowHeight="16.5" x14ac:dyDescent="0.3"/>
  <cols>
    <col min="1" max="1" width="0" hidden="1" customWidth="1"/>
    <col min="2" max="3" width="4.75" customWidth="1"/>
    <col min="4" max="4" width="35.75" customWidth="1"/>
    <col min="5" max="5" width="25.75" customWidth="1"/>
    <col min="6" max="6" width="60.75" customWidth="1"/>
    <col min="7" max="7" width="30.75" customWidth="1"/>
  </cols>
  <sheetData>
    <row r="1" spans="1:7" ht="24" customHeight="1" x14ac:dyDescent="0.3">
      <c r="B1" s="15" t="s">
        <v>811</v>
      </c>
      <c r="C1" s="15"/>
      <c r="D1" s="15"/>
      <c r="E1" s="15"/>
      <c r="F1" s="15"/>
      <c r="G1" s="15"/>
    </row>
    <row r="2" spans="1:7" ht="22.15" customHeight="1" x14ac:dyDescent="0.3">
      <c r="B2" s="16" t="s">
        <v>812</v>
      </c>
      <c r="C2" s="16"/>
      <c r="D2" s="16"/>
      <c r="E2" s="16"/>
      <c r="F2" s="17" t="s">
        <v>894</v>
      </c>
      <c r="G2" s="17"/>
    </row>
    <row r="3" spans="1:7" ht="22.15" customHeight="1" x14ac:dyDescent="0.3">
      <c r="B3" s="18" t="s">
        <v>813</v>
      </c>
      <c r="C3" s="18"/>
      <c r="D3" s="18"/>
      <c r="E3" s="14" t="s">
        <v>814</v>
      </c>
      <c r="F3" s="14" t="s">
        <v>815</v>
      </c>
      <c r="G3" s="14" t="s">
        <v>810</v>
      </c>
    </row>
    <row r="4" spans="1:7" ht="22.15" customHeight="1" x14ac:dyDescent="0.3">
      <c r="A4" s="1" t="s">
        <v>820</v>
      </c>
      <c r="B4" s="19" t="s">
        <v>816</v>
      </c>
      <c r="C4" s="19" t="s">
        <v>817</v>
      </c>
      <c r="D4" s="14" t="s">
        <v>821</v>
      </c>
      <c r="E4" s="12">
        <f>TRUNC(공종별집계표!F5, 0)</f>
        <v>0</v>
      </c>
      <c r="F4" s="10" t="s">
        <v>52</v>
      </c>
      <c r="G4" s="10" t="s">
        <v>52</v>
      </c>
    </row>
    <row r="5" spans="1:7" ht="22.15" customHeight="1" x14ac:dyDescent="0.3">
      <c r="A5" s="1" t="s">
        <v>822</v>
      </c>
      <c r="B5" s="19"/>
      <c r="C5" s="19"/>
      <c r="D5" s="14" t="s">
        <v>823</v>
      </c>
      <c r="E5" s="12">
        <v>0</v>
      </c>
      <c r="F5" s="10" t="s">
        <v>52</v>
      </c>
      <c r="G5" s="10" t="s">
        <v>52</v>
      </c>
    </row>
    <row r="6" spans="1:7" ht="22.15" customHeight="1" x14ac:dyDescent="0.3">
      <c r="A6" s="1" t="s">
        <v>824</v>
      </c>
      <c r="B6" s="19"/>
      <c r="C6" s="19"/>
      <c r="D6" s="14" t="s">
        <v>825</v>
      </c>
      <c r="E6" s="12">
        <v>0</v>
      </c>
      <c r="F6" s="10" t="s">
        <v>52</v>
      </c>
      <c r="G6" s="10" t="s">
        <v>52</v>
      </c>
    </row>
    <row r="7" spans="1:7" ht="22.15" customHeight="1" x14ac:dyDescent="0.3">
      <c r="A7" s="1" t="s">
        <v>826</v>
      </c>
      <c r="B7" s="19"/>
      <c r="C7" s="19"/>
      <c r="D7" s="14" t="s">
        <v>827</v>
      </c>
      <c r="E7" s="12">
        <f>TRUNC(E4+E5-E6, 0)</f>
        <v>0</v>
      </c>
      <c r="F7" s="10" t="s">
        <v>52</v>
      </c>
      <c r="G7" s="10" t="s">
        <v>52</v>
      </c>
    </row>
    <row r="8" spans="1:7" ht="22.15" customHeight="1" x14ac:dyDescent="0.3">
      <c r="A8" s="1" t="s">
        <v>828</v>
      </c>
      <c r="B8" s="19"/>
      <c r="C8" s="19" t="s">
        <v>818</v>
      </c>
      <c r="D8" s="14" t="s">
        <v>829</v>
      </c>
      <c r="E8" s="12">
        <f>TRUNC(공종별집계표!H5, 0)</f>
        <v>0</v>
      </c>
      <c r="F8" s="10" t="s">
        <v>52</v>
      </c>
      <c r="G8" s="10" t="s">
        <v>52</v>
      </c>
    </row>
    <row r="9" spans="1:7" ht="22.15" customHeight="1" x14ac:dyDescent="0.3">
      <c r="A9" s="1" t="s">
        <v>830</v>
      </c>
      <c r="B9" s="19"/>
      <c r="C9" s="19"/>
      <c r="D9" s="14" t="s">
        <v>831</v>
      </c>
      <c r="E9" s="12">
        <f>TRUNC(E8*0.1, 0)</f>
        <v>0</v>
      </c>
      <c r="F9" s="10" t="s">
        <v>832</v>
      </c>
      <c r="G9" s="10" t="s">
        <v>52</v>
      </c>
    </row>
    <row r="10" spans="1:7" ht="22.15" customHeight="1" x14ac:dyDescent="0.3">
      <c r="A10" s="1" t="s">
        <v>833</v>
      </c>
      <c r="B10" s="19"/>
      <c r="C10" s="19"/>
      <c r="D10" s="14" t="s">
        <v>834</v>
      </c>
      <c r="E10" s="12">
        <f>TRUNC((E8+E9)*0.175, 0)</f>
        <v>0</v>
      </c>
      <c r="F10" s="10" t="s">
        <v>835</v>
      </c>
      <c r="G10" s="10" t="s">
        <v>52</v>
      </c>
    </row>
    <row r="11" spans="1:7" ht="22.15" customHeight="1" x14ac:dyDescent="0.3">
      <c r="A11" s="1" t="s">
        <v>836</v>
      </c>
      <c r="B11" s="19"/>
      <c r="C11" s="19" t="s">
        <v>819</v>
      </c>
      <c r="D11" s="14" t="s">
        <v>827</v>
      </c>
      <c r="E11" s="12">
        <f>TRUNC(E8+E10+E9, 0)</f>
        <v>0</v>
      </c>
      <c r="F11" s="10" t="s">
        <v>52</v>
      </c>
      <c r="G11" s="10" t="s">
        <v>52</v>
      </c>
    </row>
    <row r="12" spans="1:7" ht="22.15" customHeight="1" x14ac:dyDescent="0.3">
      <c r="A12" s="1" t="s">
        <v>837</v>
      </c>
      <c r="B12" s="19"/>
      <c r="C12" s="19"/>
      <c r="D12" s="14" t="s">
        <v>838</v>
      </c>
      <c r="E12" s="12">
        <f>TRUNC(공종별집계표!J5, 0)</f>
        <v>0</v>
      </c>
      <c r="F12" s="10" t="s">
        <v>52</v>
      </c>
      <c r="G12" s="10" t="s">
        <v>52</v>
      </c>
    </row>
    <row r="13" spans="1:7" ht="22.15" customHeight="1" x14ac:dyDescent="0.3">
      <c r="A13" s="1" t="s">
        <v>839</v>
      </c>
      <c r="B13" s="19"/>
      <c r="C13" s="19"/>
      <c r="D13" s="14" t="s">
        <v>840</v>
      </c>
      <c r="E13" s="12">
        <f>TRUNC(E11*0.0356, 0)</f>
        <v>0</v>
      </c>
      <c r="F13" s="10" t="s">
        <v>841</v>
      </c>
      <c r="G13" s="10" t="s">
        <v>52</v>
      </c>
    </row>
    <row r="14" spans="1:7" ht="22.15" customHeight="1" x14ac:dyDescent="0.3">
      <c r="A14" s="1" t="s">
        <v>842</v>
      </c>
      <c r="B14" s="19"/>
      <c r="C14" s="19"/>
      <c r="D14" s="14" t="s">
        <v>843</v>
      </c>
      <c r="E14" s="12">
        <f>TRUNC(E11*0.0101, 0)</f>
        <v>0</v>
      </c>
      <c r="F14" s="10" t="s">
        <v>844</v>
      </c>
      <c r="G14" s="10" t="s">
        <v>52</v>
      </c>
    </row>
    <row r="15" spans="1:7" ht="22.15" customHeight="1" x14ac:dyDescent="0.3">
      <c r="A15" s="1" t="s">
        <v>845</v>
      </c>
      <c r="B15" s="19"/>
      <c r="C15" s="19"/>
      <c r="D15" s="14" t="s">
        <v>846</v>
      </c>
      <c r="E15" s="12">
        <f>TRUNC((E8+E9)*0, 0)</f>
        <v>0</v>
      </c>
      <c r="F15" s="10" t="s">
        <v>847</v>
      </c>
      <c r="G15" s="10" t="s">
        <v>52</v>
      </c>
    </row>
    <row r="16" spans="1:7" ht="22.15" customHeight="1" x14ac:dyDescent="0.3">
      <c r="A16" s="1" t="s">
        <v>848</v>
      </c>
      <c r="B16" s="19"/>
      <c r="C16" s="19"/>
      <c r="D16" s="14" t="s">
        <v>849</v>
      </c>
      <c r="E16" s="12">
        <f>TRUNC((E8+E9)*0, 0)</f>
        <v>0</v>
      </c>
      <c r="F16" s="10" t="s">
        <v>847</v>
      </c>
      <c r="G16" s="10" t="s">
        <v>52</v>
      </c>
    </row>
    <row r="17" spans="1:7" ht="22.15" customHeight="1" x14ac:dyDescent="0.3">
      <c r="A17" s="1" t="s">
        <v>850</v>
      </c>
      <c r="B17" s="19"/>
      <c r="C17" s="19"/>
      <c r="D17" s="14" t="s">
        <v>851</v>
      </c>
      <c r="E17" s="12">
        <f>TRUNC(E15*0.1314, 0)</f>
        <v>0</v>
      </c>
      <c r="F17" s="10" t="s">
        <v>852</v>
      </c>
      <c r="G17" s="10" t="s">
        <v>52</v>
      </c>
    </row>
    <row r="18" spans="1:7" ht="22.15" customHeight="1" x14ac:dyDescent="0.3">
      <c r="A18" s="1" t="s">
        <v>853</v>
      </c>
      <c r="B18" s="19"/>
      <c r="C18" s="19"/>
      <c r="D18" s="14" t="s">
        <v>854</v>
      </c>
      <c r="E18" s="12">
        <f>TRUNC((E7+E8+E9+(0/1.1))*0.0311, 0)</f>
        <v>0</v>
      </c>
      <c r="F18" s="10" t="s">
        <v>855</v>
      </c>
      <c r="G18" s="10" t="s">
        <v>52</v>
      </c>
    </row>
    <row r="19" spans="1:7" ht="22.15" customHeight="1" x14ac:dyDescent="0.3">
      <c r="A19" s="1" t="s">
        <v>856</v>
      </c>
      <c r="B19" s="19"/>
      <c r="C19" s="19"/>
      <c r="D19" s="14" t="s">
        <v>857</v>
      </c>
      <c r="E19" s="12">
        <f>TRUNC((E7+E11)*0.05, 0)</f>
        <v>0</v>
      </c>
      <c r="F19" s="10" t="s">
        <v>858</v>
      </c>
      <c r="G19" s="10" t="s">
        <v>52</v>
      </c>
    </row>
    <row r="20" spans="1:7" ht="22.15" customHeight="1" x14ac:dyDescent="0.3">
      <c r="A20" s="1" t="s">
        <v>859</v>
      </c>
      <c r="B20" s="19"/>
      <c r="C20" s="19"/>
      <c r="D20" s="14" t="s">
        <v>860</v>
      </c>
      <c r="E20" s="12">
        <f>TRUNC((E7+E8+E9+E12)*0.003, 0)</f>
        <v>0</v>
      </c>
      <c r="F20" s="10" t="s">
        <v>861</v>
      </c>
      <c r="G20" s="10" t="s">
        <v>52</v>
      </c>
    </row>
    <row r="21" spans="1:7" ht="22.15" customHeight="1" x14ac:dyDescent="0.3">
      <c r="A21" s="1" t="s">
        <v>862</v>
      </c>
      <c r="B21" s="19"/>
      <c r="C21" s="19"/>
      <c r="D21" s="14" t="s">
        <v>863</v>
      </c>
      <c r="E21" s="12">
        <f>TRUNC((E7+E8+E9+E12)*0.00081, 0)</f>
        <v>0</v>
      </c>
      <c r="F21" s="10" t="s">
        <v>864</v>
      </c>
      <c r="G21" s="10" t="s">
        <v>52</v>
      </c>
    </row>
    <row r="22" spans="1:7" ht="22.15" customHeight="1" x14ac:dyDescent="0.3">
      <c r="A22" s="1" t="s">
        <v>865</v>
      </c>
      <c r="B22" s="19"/>
      <c r="C22" s="19"/>
      <c r="D22" s="14" t="s">
        <v>866</v>
      </c>
      <c r="E22" s="12">
        <f>TRUNC((E7+E8+E9+E12)*0.0007, 0)</f>
        <v>0</v>
      </c>
      <c r="F22" s="10" t="s">
        <v>867</v>
      </c>
      <c r="G22" s="10" t="s">
        <v>52</v>
      </c>
    </row>
    <row r="23" spans="1:7" ht="22.15" customHeight="1" x14ac:dyDescent="0.3">
      <c r="A23" s="1" t="s">
        <v>868</v>
      </c>
      <c r="B23" s="11"/>
      <c r="C23" s="11"/>
      <c r="D23" s="14" t="s">
        <v>869</v>
      </c>
      <c r="E23" s="12">
        <f>TRUNC(E11*0.00006, 0)</f>
        <v>0</v>
      </c>
      <c r="F23" s="10" t="s">
        <v>870</v>
      </c>
      <c r="G23" s="10" t="s">
        <v>52</v>
      </c>
    </row>
    <row r="24" spans="1:7" ht="22.15" customHeight="1" x14ac:dyDescent="0.3">
      <c r="A24" s="1" t="s">
        <v>871</v>
      </c>
      <c r="B24" s="11"/>
      <c r="C24" s="11"/>
      <c r="D24" s="14" t="s">
        <v>872</v>
      </c>
      <c r="E24" s="12">
        <f>TRUNC(E11*0.0009, 0)</f>
        <v>0</v>
      </c>
      <c r="F24" s="10" t="s">
        <v>873</v>
      </c>
      <c r="G24" s="10" t="s">
        <v>52</v>
      </c>
    </row>
    <row r="25" spans="1:7" ht="22.15" customHeight="1" x14ac:dyDescent="0.3">
      <c r="A25" s="1" t="s">
        <v>874</v>
      </c>
      <c r="B25" s="11"/>
      <c r="C25" s="11"/>
      <c r="D25" s="14" t="s">
        <v>827</v>
      </c>
      <c r="E25" s="12">
        <f>TRUNC(E12+E13+E14+E15+E16+E18+E17+E19+E20+E21+E22+E23+E24, 0)</f>
        <v>0</v>
      </c>
      <c r="F25" s="10" t="s">
        <v>52</v>
      </c>
      <c r="G25" s="10" t="s">
        <v>52</v>
      </c>
    </row>
    <row r="26" spans="1:7" ht="22.15" customHeight="1" x14ac:dyDescent="0.3">
      <c r="A26" s="1" t="s">
        <v>875</v>
      </c>
      <c r="B26" s="18" t="s">
        <v>876</v>
      </c>
      <c r="C26" s="18"/>
      <c r="D26" s="18"/>
      <c r="E26" s="12">
        <f>TRUNC(E7+E11+E25, 0)</f>
        <v>0</v>
      </c>
      <c r="F26" s="10" t="s">
        <v>52</v>
      </c>
      <c r="G26" s="10" t="s">
        <v>52</v>
      </c>
    </row>
    <row r="27" spans="1:7" ht="22.15" customHeight="1" x14ac:dyDescent="0.3">
      <c r="A27" s="1" t="s">
        <v>877</v>
      </c>
      <c r="B27" s="18" t="s">
        <v>878</v>
      </c>
      <c r="C27" s="18"/>
      <c r="D27" s="18"/>
      <c r="E27" s="12">
        <f>TRUNC((E26)*0.06, 0)</f>
        <v>0</v>
      </c>
      <c r="F27" s="10" t="s">
        <v>879</v>
      </c>
      <c r="G27" s="10" t="s">
        <v>52</v>
      </c>
    </row>
    <row r="28" spans="1:7" ht="22.15" customHeight="1" x14ac:dyDescent="0.3">
      <c r="A28" s="1" t="s">
        <v>880</v>
      </c>
      <c r="B28" s="18" t="s">
        <v>881</v>
      </c>
      <c r="C28" s="18"/>
      <c r="D28" s="18"/>
      <c r="E28" s="12"/>
      <c r="F28" s="10" t="s">
        <v>882</v>
      </c>
      <c r="G28" s="10" t="s">
        <v>52</v>
      </c>
    </row>
    <row r="29" spans="1:7" ht="22.15" customHeight="1" x14ac:dyDescent="0.3">
      <c r="A29" s="1" t="s">
        <v>883</v>
      </c>
      <c r="B29" s="18" t="s">
        <v>884</v>
      </c>
      <c r="C29" s="18"/>
      <c r="D29" s="18"/>
      <c r="E29" s="12">
        <f>TRUNC(공종별집계표!T16+공종별집계표!T30+공종별집계표!T40+공종별집계표!T53+공종별집계표!T60, 0)</f>
        <v>0</v>
      </c>
      <c r="F29" s="10" t="s">
        <v>52</v>
      </c>
      <c r="G29" s="10" t="s">
        <v>52</v>
      </c>
    </row>
    <row r="30" spans="1:7" ht="22.15" customHeight="1" x14ac:dyDescent="0.3">
      <c r="A30" s="1" t="s">
        <v>885</v>
      </c>
      <c r="B30" s="18" t="s">
        <v>886</v>
      </c>
      <c r="C30" s="18"/>
      <c r="D30" s="18"/>
      <c r="E30" s="12">
        <f>TRUNC(E26+E27+E28+E29, 0)</f>
        <v>0</v>
      </c>
      <c r="F30" s="10" t="s">
        <v>52</v>
      </c>
      <c r="G30" s="10" t="s">
        <v>52</v>
      </c>
    </row>
    <row r="31" spans="1:7" ht="22.15" customHeight="1" x14ac:dyDescent="0.3">
      <c r="A31" s="1" t="s">
        <v>887</v>
      </c>
      <c r="B31" s="18" t="s">
        <v>888</v>
      </c>
      <c r="C31" s="18"/>
      <c r="D31" s="18"/>
      <c r="E31" s="12">
        <f>TRUNC(E30*0.1, 0)</f>
        <v>0</v>
      </c>
      <c r="F31" s="10" t="s">
        <v>889</v>
      </c>
      <c r="G31" s="10" t="s">
        <v>52</v>
      </c>
    </row>
    <row r="32" spans="1:7" ht="22.15" customHeight="1" x14ac:dyDescent="0.3">
      <c r="A32" s="1" t="s">
        <v>890</v>
      </c>
      <c r="B32" s="18" t="s">
        <v>891</v>
      </c>
      <c r="C32" s="18"/>
      <c r="D32" s="18"/>
      <c r="E32" s="12">
        <f>TRUNC(E30+E31, 0)</f>
        <v>0</v>
      </c>
      <c r="F32" s="10" t="s">
        <v>52</v>
      </c>
      <c r="G32" s="10" t="s">
        <v>52</v>
      </c>
    </row>
    <row r="33" spans="1:7" ht="22.15" customHeight="1" x14ac:dyDescent="0.3">
      <c r="A33" s="1" t="s">
        <v>892</v>
      </c>
      <c r="B33" s="18" t="s">
        <v>893</v>
      </c>
      <c r="C33" s="18"/>
      <c r="D33" s="18"/>
      <c r="E33" s="12">
        <f>TRUNC(E32+0, 0)</f>
        <v>0</v>
      </c>
      <c r="F33" s="10" t="s">
        <v>52</v>
      </c>
      <c r="G33" s="10" t="s">
        <v>52</v>
      </c>
    </row>
  </sheetData>
  <mergeCells count="16">
    <mergeCell ref="B32:D32"/>
    <mergeCell ref="B33:D33"/>
    <mergeCell ref="B26:D26"/>
    <mergeCell ref="B27:D27"/>
    <mergeCell ref="B28:D28"/>
    <mergeCell ref="B29:D29"/>
    <mergeCell ref="B30:D30"/>
    <mergeCell ref="B31:D31"/>
    <mergeCell ref="B1:G1"/>
    <mergeCell ref="B2:E2"/>
    <mergeCell ref="F2:G2"/>
    <mergeCell ref="B3:D3"/>
    <mergeCell ref="B4:B22"/>
    <mergeCell ref="C4:C7"/>
    <mergeCell ref="C8:C10"/>
    <mergeCell ref="C11:C22"/>
  </mergeCells>
  <phoneticPr fontId="1" type="noConversion"/>
  <pageMargins left="0.78740157480314954" right="0" top="0.39370078740157477" bottom="0.39370078740157477" header="0" footer="0"/>
  <pageSetup paperSize="9" scale="77" fitToHeight="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8155A-DED0-4360-892E-FE84EC292928}">
  <sheetPr>
    <pageSetUpPr fitToPage="1"/>
  </sheetPr>
  <dimension ref="A1:T76"/>
  <sheetViews>
    <sheetView workbookViewId="0">
      <selection activeCell="C13" sqref="C13"/>
    </sheetView>
  </sheetViews>
  <sheetFormatPr defaultRowHeight="16.5" x14ac:dyDescent="0.3"/>
  <cols>
    <col min="1" max="1" width="40.75" customWidth="1"/>
    <col min="2" max="2" width="20.75" customWidth="1"/>
    <col min="3" max="4" width="4.75" customWidth="1"/>
    <col min="5" max="12" width="13.75" customWidth="1"/>
    <col min="13" max="13" width="12.75" customWidth="1"/>
    <col min="14" max="16" width="2.75" hidden="1" customWidth="1"/>
    <col min="17" max="19" width="1.75" hidden="1" customWidth="1"/>
    <col min="20" max="20" width="18.7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0" t="s">
        <v>2</v>
      </c>
      <c r="B3" s="20" t="s">
        <v>3</v>
      </c>
      <c r="C3" s="20" t="s">
        <v>4</v>
      </c>
      <c r="D3" s="20" t="s">
        <v>5</v>
      </c>
      <c r="E3" s="20" t="s">
        <v>6</v>
      </c>
      <c r="F3" s="20"/>
      <c r="G3" s="20" t="s">
        <v>9</v>
      </c>
      <c r="H3" s="20"/>
      <c r="I3" s="20" t="s">
        <v>10</v>
      </c>
      <c r="J3" s="20"/>
      <c r="K3" s="20" t="s">
        <v>11</v>
      </c>
      <c r="L3" s="20"/>
      <c r="M3" s="20" t="s">
        <v>12</v>
      </c>
      <c r="N3" s="16" t="s">
        <v>13</v>
      </c>
      <c r="O3" s="16" t="s">
        <v>14</v>
      </c>
      <c r="P3" s="16" t="s">
        <v>15</v>
      </c>
      <c r="Q3" s="16" t="s">
        <v>16</v>
      </c>
      <c r="R3" s="16" t="s">
        <v>17</v>
      </c>
      <c r="S3" s="16" t="s">
        <v>18</v>
      </c>
      <c r="T3" s="16" t="s">
        <v>19</v>
      </c>
    </row>
    <row r="4" spans="1:20" ht="30" customHeight="1" x14ac:dyDescent="0.3">
      <c r="A4" s="21"/>
      <c r="B4" s="21"/>
      <c r="C4" s="21"/>
      <c r="D4" s="21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21"/>
      <c r="N4" s="16"/>
      <c r="O4" s="16"/>
      <c r="P4" s="16"/>
      <c r="Q4" s="16"/>
      <c r="R4" s="16"/>
      <c r="S4" s="16"/>
      <c r="T4" s="16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F6+F17+F31+F41+F54</f>
        <v>0</v>
      </c>
      <c r="F5" s="12">
        <f t="shared" ref="F5:F36" si="0">E5*D5</f>
        <v>0</v>
      </c>
      <c r="G5" s="12">
        <f>H6+H17+H31+H41+H54</f>
        <v>0</v>
      </c>
      <c r="H5" s="12">
        <f t="shared" ref="H5:H36" si="1">G5*D5</f>
        <v>0</v>
      </c>
      <c r="I5" s="12">
        <f>J6+J17+J31+J41+J54</f>
        <v>0</v>
      </c>
      <c r="J5" s="12">
        <f t="shared" ref="J5:J36" si="2">I5*D5</f>
        <v>0</v>
      </c>
      <c r="K5" s="12">
        <f t="shared" ref="K5:K36" si="3">E5+G5+I5</f>
        <v>0</v>
      </c>
      <c r="L5" s="12">
        <f t="shared" ref="L5:L36" si="4">F5+H5+J5</f>
        <v>0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>
        <f>F7+F8+F9+F10+F11+F12+F13+F14+F15</f>
        <v>0</v>
      </c>
      <c r="F6" s="12">
        <f t="shared" si="0"/>
        <v>0</v>
      </c>
      <c r="G6" s="12">
        <f>H7+H8+H9+H10+H11+H12+H13+H14+H15</f>
        <v>0</v>
      </c>
      <c r="H6" s="12">
        <f t="shared" si="1"/>
        <v>0</v>
      </c>
      <c r="I6" s="12">
        <f>J7+J8+J9+J10+J11+J12+J13+J14+J15</f>
        <v>0</v>
      </c>
      <c r="J6" s="12">
        <f t="shared" si="2"/>
        <v>0</v>
      </c>
      <c r="K6" s="12">
        <f t="shared" si="3"/>
        <v>0</v>
      </c>
      <c r="L6" s="12">
        <f t="shared" si="4"/>
        <v>0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>
        <f>공종별내역서!F28</f>
        <v>0</v>
      </c>
      <c r="F7" s="12">
        <f t="shared" si="0"/>
        <v>0</v>
      </c>
      <c r="G7" s="12">
        <f>공종별내역서!H28</f>
        <v>0</v>
      </c>
      <c r="H7" s="12">
        <f t="shared" si="1"/>
        <v>0</v>
      </c>
      <c r="I7" s="12">
        <f>공종별내역서!J28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78</v>
      </c>
      <c r="B8" s="10" t="s">
        <v>52</v>
      </c>
      <c r="C8" s="10" t="s">
        <v>52</v>
      </c>
      <c r="D8" s="11">
        <v>1</v>
      </c>
      <c r="E8" s="12">
        <f>공종별내역서!F53</f>
        <v>0</v>
      </c>
      <c r="F8" s="12">
        <f t="shared" si="0"/>
        <v>0</v>
      </c>
      <c r="G8" s="12">
        <f>공종별내역서!H53</f>
        <v>0</v>
      </c>
      <c r="H8" s="12">
        <f t="shared" si="1"/>
        <v>0</v>
      </c>
      <c r="I8" s="12">
        <f>공종별내역서!J53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52</v>
      </c>
      <c r="N8" s="1" t="s">
        <v>79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3">
      <c r="A9" s="10" t="s">
        <v>89</v>
      </c>
      <c r="B9" s="10" t="s">
        <v>52</v>
      </c>
      <c r="C9" s="10" t="s">
        <v>52</v>
      </c>
      <c r="D9" s="11">
        <v>1</v>
      </c>
      <c r="E9" s="12">
        <f>공종별내역서!F78</f>
        <v>0</v>
      </c>
      <c r="F9" s="12">
        <f t="shared" si="0"/>
        <v>0</v>
      </c>
      <c r="G9" s="12">
        <f>공종별내역서!H78</f>
        <v>0</v>
      </c>
      <c r="H9" s="12">
        <f t="shared" si="1"/>
        <v>0</v>
      </c>
      <c r="I9" s="12">
        <f>공종별내역서!J78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52</v>
      </c>
      <c r="N9" s="1" t="s">
        <v>90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 x14ac:dyDescent="0.3">
      <c r="A10" s="10" t="s">
        <v>100</v>
      </c>
      <c r="B10" s="10" t="s">
        <v>52</v>
      </c>
      <c r="C10" s="10" t="s">
        <v>52</v>
      </c>
      <c r="D10" s="11">
        <v>1</v>
      </c>
      <c r="E10" s="12">
        <f>공종별내역서!F103</f>
        <v>0</v>
      </c>
      <c r="F10" s="12">
        <f t="shared" si="0"/>
        <v>0</v>
      </c>
      <c r="G10" s="12">
        <f>공종별내역서!H103</f>
        <v>0</v>
      </c>
      <c r="H10" s="12">
        <f t="shared" si="1"/>
        <v>0</v>
      </c>
      <c r="I10" s="12">
        <f>공종별내역서!J103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52</v>
      </c>
      <c r="N10" s="1" t="s">
        <v>101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customHeight="1" x14ac:dyDescent="0.3">
      <c r="A11" s="10" t="s">
        <v>137</v>
      </c>
      <c r="B11" s="10" t="s">
        <v>52</v>
      </c>
      <c r="C11" s="10" t="s">
        <v>52</v>
      </c>
      <c r="D11" s="11">
        <v>1</v>
      </c>
      <c r="E11" s="12">
        <f>공종별내역서!F128</f>
        <v>0</v>
      </c>
      <c r="F11" s="12">
        <f t="shared" si="0"/>
        <v>0</v>
      </c>
      <c r="G11" s="12">
        <f>공종별내역서!H128</f>
        <v>0</v>
      </c>
      <c r="H11" s="12">
        <f t="shared" si="1"/>
        <v>0</v>
      </c>
      <c r="I11" s="12">
        <f>공종별내역서!J128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52</v>
      </c>
      <c r="N11" s="1" t="s">
        <v>138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</row>
    <row r="12" spans="1:20" ht="30" customHeight="1" x14ac:dyDescent="0.3">
      <c r="A12" s="10" t="s">
        <v>214</v>
      </c>
      <c r="B12" s="10" t="s">
        <v>52</v>
      </c>
      <c r="C12" s="10" t="s">
        <v>52</v>
      </c>
      <c r="D12" s="11">
        <v>1</v>
      </c>
      <c r="E12" s="12">
        <f>공종별내역서!F153</f>
        <v>0</v>
      </c>
      <c r="F12" s="12">
        <f t="shared" si="0"/>
        <v>0</v>
      </c>
      <c r="G12" s="12">
        <f>공종별내역서!H153</f>
        <v>0</v>
      </c>
      <c r="H12" s="12">
        <f t="shared" si="1"/>
        <v>0</v>
      </c>
      <c r="I12" s="12">
        <f>공종별내역서!J153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52</v>
      </c>
      <c r="N12" s="1" t="s">
        <v>215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8"/>
    </row>
    <row r="13" spans="1:20" ht="30" customHeight="1" x14ac:dyDescent="0.3">
      <c r="A13" s="10" t="s">
        <v>235</v>
      </c>
      <c r="B13" s="10" t="s">
        <v>52</v>
      </c>
      <c r="C13" s="10" t="s">
        <v>52</v>
      </c>
      <c r="D13" s="11">
        <v>1</v>
      </c>
      <c r="E13" s="12">
        <f>공종별내역서!F178</f>
        <v>0</v>
      </c>
      <c r="F13" s="12">
        <f t="shared" si="0"/>
        <v>0</v>
      </c>
      <c r="G13" s="12">
        <f>공종별내역서!H178</f>
        <v>0</v>
      </c>
      <c r="H13" s="12">
        <f t="shared" si="1"/>
        <v>0</v>
      </c>
      <c r="I13" s="12">
        <f>공종별내역서!J178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52</v>
      </c>
      <c r="N13" s="1" t="s">
        <v>236</v>
      </c>
      <c r="O13" s="1" t="s">
        <v>52</v>
      </c>
      <c r="P13" s="1" t="s">
        <v>55</v>
      </c>
      <c r="Q13" s="1" t="s">
        <v>52</v>
      </c>
      <c r="R13">
        <v>3</v>
      </c>
      <c r="S13" s="1" t="s">
        <v>52</v>
      </c>
      <c r="T13" s="8"/>
    </row>
    <row r="14" spans="1:20" ht="30" customHeight="1" x14ac:dyDescent="0.3">
      <c r="A14" s="10" t="s">
        <v>272</v>
      </c>
      <c r="B14" s="10" t="s">
        <v>52</v>
      </c>
      <c r="C14" s="10" t="s">
        <v>52</v>
      </c>
      <c r="D14" s="11">
        <v>1</v>
      </c>
      <c r="E14" s="12">
        <f>공종별내역서!F203</f>
        <v>0</v>
      </c>
      <c r="F14" s="12">
        <f t="shared" si="0"/>
        <v>0</v>
      </c>
      <c r="G14" s="12">
        <f>공종별내역서!H203</f>
        <v>0</v>
      </c>
      <c r="H14" s="12">
        <f t="shared" si="1"/>
        <v>0</v>
      </c>
      <c r="I14" s="12">
        <f>공종별내역서!J203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52</v>
      </c>
      <c r="N14" s="1" t="s">
        <v>273</v>
      </c>
      <c r="O14" s="1" t="s">
        <v>52</v>
      </c>
      <c r="P14" s="1" t="s">
        <v>55</v>
      </c>
      <c r="Q14" s="1" t="s">
        <v>52</v>
      </c>
      <c r="R14">
        <v>3</v>
      </c>
      <c r="S14" s="1" t="s">
        <v>52</v>
      </c>
      <c r="T14" s="8"/>
    </row>
    <row r="15" spans="1:20" ht="30" customHeight="1" x14ac:dyDescent="0.3">
      <c r="A15" s="10" t="s">
        <v>280</v>
      </c>
      <c r="B15" s="10" t="s">
        <v>52</v>
      </c>
      <c r="C15" s="10" t="s">
        <v>52</v>
      </c>
      <c r="D15" s="11">
        <v>1</v>
      </c>
      <c r="E15" s="12">
        <f>공종별내역서!F228</f>
        <v>0</v>
      </c>
      <c r="F15" s="12">
        <f t="shared" si="0"/>
        <v>0</v>
      </c>
      <c r="G15" s="12">
        <f>공종별내역서!H228</f>
        <v>0</v>
      </c>
      <c r="H15" s="12">
        <f t="shared" si="1"/>
        <v>0</v>
      </c>
      <c r="I15" s="12">
        <f>공종별내역서!J228</f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10" t="s">
        <v>52</v>
      </c>
      <c r="N15" s="1" t="s">
        <v>281</v>
      </c>
      <c r="O15" s="1" t="s">
        <v>52</v>
      </c>
      <c r="P15" s="1" t="s">
        <v>55</v>
      </c>
      <c r="Q15" s="1" t="s">
        <v>52</v>
      </c>
      <c r="R15">
        <v>3</v>
      </c>
      <c r="S15" s="1" t="s">
        <v>52</v>
      </c>
      <c r="T15" s="8"/>
    </row>
    <row r="16" spans="1:20" ht="30" customHeight="1" x14ac:dyDescent="0.3">
      <c r="A16" s="10" t="s">
        <v>296</v>
      </c>
      <c r="B16" s="10" t="s">
        <v>52</v>
      </c>
      <c r="C16" s="10" t="s">
        <v>52</v>
      </c>
      <c r="D16" s="11">
        <v>1</v>
      </c>
      <c r="E16" s="12">
        <f>공종별내역서!F253</f>
        <v>0</v>
      </c>
      <c r="F16" s="12">
        <f t="shared" si="0"/>
        <v>0</v>
      </c>
      <c r="G16" s="12">
        <f>공종별내역서!H253</f>
        <v>0</v>
      </c>
      <c r="H16" s="12">
        <f t="shared" si="1"/>
        <v>0</v>
      </c>
      <c r="I16" s="12">
        <f>공종별내역서!J253</f>
        <v>0</v>
      </c>
      <c r="J16" s="12">
        <f t="shared" si="2"/>
        <v>0</v>
      </c>
      <c r="K16" s="12">
        <f t="shared" si="3"/>
        <v>0</v>
      </c>
      <c r="L16" s="12">
        <f t="shared" si="4"/>
        <v>0</v>
      </c>
      <c r="M16" s="10" t="s">
        <v>52</v>
      </c>
      <c r="N16" s="1" t="s">
        <v>297</v>
      </c>
      <c r="O16" s="1" t="s">
        <v>52</v>
      </c>
      <c r="P16" s="1" t="s">
        <v>52</v>
      </c>
      <c r="Q16" s="1" t="s">
        <v>298</v>
      </c>
      <c r="R16">
        <v>3</v>
      </c>
      <c r="S16" s="1" t="s">
        <v>52</v>
      </c>
      <c r="T16" s="8">
        <f>L16*1</f>
        <v>0</v>
      </c>
    </row>
    <row r="17" spans="1:20" ht="30" customHeight="1" x14ac:dyDescent="0.3">
      <c r="A17" s="10" t="s">
        <v>318</v>
      </c>
      <c r="B17" s="10" t="s">
        <v>52</v>
      </c>
      <c r="C17" s="10" t="s">
        <v>52</v>
      </c>
      <c r="D17" s="11">
        <v>1</v>
      </c>
      <c r="E17" s="12">
        <f>F18+F19+F20+F21+F22+F23+F24+F25+F26+F27+F28+F29</f>
        <v>0</v>
      </c>
      <c r="F17" s="12">
        <f t="shared" si="0"/>
        <v>0</v>
      </c>
      <c r="G17" s="12">
        <f>H18+H19+H20+H21+H22+H23+H24+H25+H26+H27+H28+H29</f>
        <v>0</v>
      </c>
      <c r="H17" s="12">
        <f t="shared" si="1"/>
        <v>0</v>
      </c>
      <c r="I17" s="12">
        <f>J18+J19+J20+J21+J22+J23+J24+J25+J26+J27+J28+J29</f>
        <v>0</v>
      </c>
      <c r="J17" s="12">
        <f t="shared" si="2"/>
        <v>0</v>
      </c>
      <c r="K17" s="12">
        <f t="shared" si="3"/>
        <v>0</v>
      </c>
      <c r="L17" s="12">
        <f t="shared" si="4"/>
        <v>0</v>
      </c>
      <c r="M17" s="10" t="s">
        <v>52</v>
      </c>
      <c r="N17" s="1" t="s">
        <v>319</v>
      </c>
      <c r="O17" s="1" t="s">
        <v>52</v>
      </c>
      <c r="P17" s="1" t="s">
        <v>53</v>
      </c>
      <c r="Q17" s="1" t="s">
        <v>52</v>
      </c>
      <c r="R17">
        <v>2</v>
      </c>
      <c r="S17" s="1" t="s">
        <v>52</v>
      </c>
      <c r="T17" s="8"/>
    </row>
    <row r="18" spans="1:20" ht="30" customHeight="1" x14ac:dyDescent="0.3">
      <c r="A18" s="10" t="s">
        <v>320</v>
      </c>
      <c r="B18" s="10" t="s">
        <v>52</v>
      </c>
      <c r="C18" s="10" t="s">
        <v>52</v>
      </c>
      <c r="D18" s="11">
        <v>1</v>
      </c>
      <c r="E18" s="12">
        <f>공종별내역서!F278</f>
        <v>0</v>
      </c>
      <c r="F18" s="12">
        <f t="shared" si="0"/>
        <v>0</v>
      </c>
      <c r="G18" s="12">
        <f>공종별내역서!H278</f>
        <v>0</v>
      </c>
      <c r="H18" s="12">
        <f t="shared" si="1"/>
        <v>0</v>
      </c>
      <c r="I18" s="12">
        <f>공종별내역서!J278</f>
        <v>0</v>
      </c>
      <c r="J18" s="12">
        <f t="shared" si="2"/>
        <v>0</v>
      </c>
      <c r="K18" s="12">
        <f t="shared" si="3"/>
        <v>0</v>
      </c>
      <c r="L18" s="12">
        <f t="shared" si="4"/>
        <v>0</v>
      </c>
      <c r="M18" s="10" t="s">
        <v>52</v>
      </c>
      <c r="N18" s="1" t="s">
        <v>321</v>
      </c>
      <c r="O18" s="1" t="s">
        <v>52</v>
      </c>
      <c r="P18" s="1" t="s">
        <v>319</v>
      </c>
      <c r="Q18" s="1" t="s">
        <v>52</v>
      </c>
      <c r="R18">
        <v>3</v>
      </c>
      <c r="S18" s="1" t="s">
        <v>52</v>
      </c>
      <c r="T18" s="8"/>
    </row>
    <row r="19" spans="1:20" ht="30" customHeight="1" x14ac:dyDescent="0.3">
      <c r="A19" s="10" t="s">
        <v>330</v>
      </c>
      <c r="B19" s="10" t="s">
        <v>52</v>
      </c>
      <c r="C19" s="10" t="s">
        <v>52</v>
      </c>
      <c r="D19" s="11">
        <v>1</v>
      </c>
      <c r="E19" s="12">
        <f>공종별내역서!F303</f>
        <v>0</v>
      </c>
      <c r="F19" s="12">
        <f t="shared" si="0"/>
        <v>0</v>
      </c>
      <c r="G19" s="12">
        <f>공종별내역서!H303</f>
        <v>0</v>
      </c>
      <c r="H19" s="12">
        <f t="shared" si="1"/>
        <v>0</v>
      </c>
      <c r="I19" s="12">
        <f>공종별내역서!J303</f>
        <v>0</v>
      </c>
      <c r="J19" s="12">
        <f t="shared" si="2"/>
        <v>0</v>
      </c>
      <c r="K19" s="12">
        <f t="shared" si="3"/>
        <v>0</v>
      </c>
      <c r="L19" s="12">
        <f t="shared" si="4"/>
        <v>0</v>
      </c>
      <c r="M19" s="10" t="s">
        <v>52</v>
      </c>
      <c r="N19" s="1" t="s">
        <v>331</v>
      </c>
      <c r="O19" s="1" t="s">
        <v>52</v>
      </c>
      <c r="P19" s="1" t="s">
        <v>319</v>
      </c>
      <c r="Q19" s="1" t="s">
        <v>52</v>
      </c>
      <c r="R19">
        <v>3</v>
      </c>
      <c r="S19" s="1" t="s">
        <v>52</v>
      </c>
      <c r="T19" s="8"/>
    </row>
    <row r="20" spans="1:20" ht="30" customHeight="1" x14ac:dyDescent="0.3">
      <c r="A20" s="10" t="s">
        <v>346</v>
      </c>
      <c r="B20" s="10" t="s">
        <v>52</v>
      </c>
      <c r="C20" s="10" t="s">
        <v>52</v>
      </c>
      <c r="D20" s="11">
        <v>1</v>
      </c>
      <c r="E20" s="12">
        <f>공종별내역서!F328</f>
        <v>0</v>
      </c>
      <c r="F20" s="12">
        <f t="shared" si="0"/>
        <v>0</v>
      </c>
      <c r="G20" s="12">
        <f>공종별내역서!H328</f>
        <v>0</v>
      </c>
      <c r="H20" s="12">
        <f t="shared" si="1"/>
        <v>0</v>
      </c>
      <c r="I20" s="12">
        <f>공종별내역서!J328</f>
        <v>0</v>
      </c>
      <c r="J20" s="12">
        <f t="shared" si="2"/>
        <v>0</v>
      </c>
      <c r="K20" s="12">
        <f t="shared" si="3"/>
        <v>0</v>
      </c>
      <c r="L20" s="12">
        <f t="shared" si="4"/>
        <v>0</v>
      </c>
      <c r="M20" s="10" t="s">
        <v>52</v>
      </c>
      <c r="N20" s="1" t="s">
        <v>347</v>
      </c>
      <c r="O20" s="1" t="s">
        <v>52</v>
      </c>
      <c r="P20" s="1" t="s">
        <v>319</v>
      </c>
      <c r="Q20" s="1" t="s">
        <v>52</v>
      </c>
      <c r="R20">
        <v>3</v>
      </c>
      <c r="S20" s="1" t="s">
        <v>52</v>
      </c>
      <c r="T20" s="8"/>
    </row>
    <row r="21" spans="1:20" ht="30" customHeight="1" x14ac:dyDescent="0.3">
      <c r="A21" s="10" t="s">
        <v>368</v>
      </c>
      <c r="B21" s="10" t="s">
        <v>52</v>
      </c>
      <c r="C21" s="10" t="s">
        <v>52</v>
      </c>
      <c r="D21" s="11">
        <v>1</v>
      </c>
      <c r="E21" s="12">
        <f>공종별내역서!F353</f>
        <v>0</v>
      </c>
      <c r="F21" s="12">
        <f t="shared" si="0"/>
        <v>0</v>
      </c>
      <c r="G21" s="12">
        <f>공종별내역서!H353</f>
        <v>0</v>
      </c>
      <c r="H21" s="12">
        <f t="shared" si="1"/>
        <v>0</v>
      </c>
      <c r="I21" s="12">
        <f>공종별내역서!J353</f>
        <v>0</v>
      </c>
      <c r="J21" s="12">
        <f t="shared" si="2"/>
        <v>0</v>
      </c>
      <c r="K21" s="12">
        <f t="shared" si="3"/>
        <v>0</v>
      </c>
      <c r="L21" s="12">
        <f t="shared" si="4"/>
        <v>0</v>
      </c>
      <c r="M21" s="10" t="s">
        <v>52</v>
      </c>
      <c r="N21" s="1" t="s">
        <v>369</v>
      </c>
      <c r="O21" s="1" t="s">
        <v>52</v>
      </c>
      <c r="P21" s="1" t="s">
        <v>319</v>
      </c>
      <c r="Q21" s="1" t="s">
        <v>52</v>
      </c>
      <c r="R21">
        <v>3</v>
      </c>
      <c r="S21" s="1" t="s">
        <v>52</v>
      </c>
      <c r="T21" s="8"/>
    </row>
    <row r="22" spans="1:20" ht="30" customHeight="1" x14ac:dyDescent="0.3">
      <c r="A22" s="10" t="s">
        <v>375</v>
      </c>
      <c r="B22" s="10" t="s">
        <v>52</v>
      </c>
      <c r="C22" s="10" t="s">
        <v>52</v>
      </c>
      <c r="D22" s="11">
        <v>1</v>
      </c>
      <c r="E22" s="12">
        <f>공종별내역서!F378</f>
        <v>0</v>
      </c>
      <c r="F22" s="12">
        <f t="shared" si="0"/>
        <v>0</v>
      </c>
      <c r="G22" s="12">
        <f>공종별내역서!H378</f>
        <v>0</v>
      </c>
      <c r="H22" s="12">
        <f t="shared" si="1"/>
        <v>0</v>
      </c>
      <c r="I22" s="12">
        <f>공종별내역서!J378</f>
        <v>0</v>
      </c>
      <c r="J22" s="12">
        <f t="shared" si="2"/>
        <v>0</v>
      </c>
      <c r="K22" s="12">
        <f t="shared" si="3"/>
        <v>0</v>
      </c>
      <c r="L22" s="12">
        <f t="shared" si="4"/>
        <v>0</v>
      </c>
      <c r="M22" s="10" t="s">
        <v>52</v>
      </c>
      <c r="N22" s="1" t="s">
        <v>376</v>
      </c>
      <c r="O22" s="1" t="s">
        <v>52</v>
      </c>
      <c r="P22" s="1" t="s">
        <v>319</v>
      </c>
      <c r="Q22" s="1" t="s">
        <v>52</v>
      </c>
      <c r="R22">
        <v>3</v>
      </c>
      <c r="S22" s="1" t="s">
        <v>52</v>
      </c>
      <c r="T22" s="8"/>
    </row>
    <row r="23" spans="1:20" ht="30" customHeight="1" x14ac:dyDescent="0.3">
      <c r="A23" s="10" t="s">
        <v>385</v>
      </c>
      <c r="B23" s="10" t="s">
        <v>52</v>
      </c>
      <c r="C23" s="10" t="s">
        <v>52</v>
      </c>
      <c r="D23" s="11">
        <v>1</v>
      </c>
      <c r="E23" s="12">
        <f>공종별내역서!F403</f>
        <v>0</v>
      </c>
      <c r="F23" s="12">
        <f t="shared" si="0"/>
        <v>0</v>
      </c>
      <c r="G23" s="12">
        <f>공종별내역서!H403</f>
        <v>0</v>
      </c>
      <c r="H23" s="12">
        <f t="shared" si="1"/>
        <v>0</v>
      </c>
      <c r="I23" s="12">
        <f>공종별내역서!J403</f>
        <v>0</v>
      </c>
      <c r="J23" s="12">
        <f t="shared" si="2"/>
        <v>0</v>
      </c>
      <c r="K23" s="12">
        <f t="shared" si="3"/>
        <v>0</v>
      </c>
      <c r="L23" s="12">
        <f t="shared" si="4"/>
        <v>0</v>
      </c>
      <c r="M23" s="10" t="s">
        <v>52</v>
      </c>
      <c r="N23" s="1" t="s">
        <v>386</v>
      </c>
      <c r="O23" s="1" t="s">
        <v>52</v>
      </c>
      <c r="P23" s="1" t="s">
        <v>319</v>
      </c>
      <c r="Q23" s="1" t="s">
        <v>52</v>
      </c>
      <c r="R23">
        <v>3</v>
      </c>
      <c r="S23" s="1" t="s">
        <v>52</v>
      </c>
      <c r="T23" s="8"/>
    </row>
    <row r="24" spans="1:20" ht="30" customHeight="1" x14ac:dyDescent="0.3">
      <c r="A24" s="10" t="s">
        <v>405</v>
      </c>
      <c r="B24" s="10" t="s">
        <v>52</v>
      </c>
      <c r="C24" s="10" t="s">
        <v>52</v>
      </c>
      <c r="D24" s="11">
        <v>1</v>
      </c>
      <c r="E24" s="12">
        <f>공종별내역서!F428</f>
        <v>0</v>
      </c>
      <c r="F24" s="12">
        <f t="shared" si="0"/>
        <v>0</v>
      </c>
      <c r="G24" s="12">
        <f>공종별내역서!H428</f>
        <v>0</v>
      </c>
      <c r="H24" s="12">
        <f t="shared" si="1"/>
        <v>0</v>
      </c>
      <c r="I24" s="12">
        <f>공종별내역서!J428</f>
        <v>0</v>
      </c>
      <c r="J24" s="12">
        <f t="shared" si="2"/>
        <v>0</v>
      </c>
      <c r="K24" s="12">
        <f t="shared" si="3"/>
        <v>0</v>
      </c>
      <c r="L24" s="12">
        <f t="shared" si="4"/>
        <v>0</v>
      </c>
      <c r="M24" s="10" t="s">
        <v>52</v>
      </c>
      <c r="N24" s="1" t="s">
        <v>406</v>
      </c>
      <c r="O24" s="1" t="s">
        <v>52</v>
      </c>
      <c r="P24" s="1" t="s">
        <v>319</v>
      </c>
      <c r="Q24" s="1" t="s">
        <v>52</v>
      </c>
      <c r="R24">
        <v>3</v>
      </c>
      <c r="S24" s="1" t="s">
        <v>52</v>
      </c>
      <c r="T24" s="8"/>
    </row>
    <row r="25" spans="1:20" ht="30" customHeight="1" x14ac:dyDescent="0.3">
      <c r="A25" s="10" t="s">
        <v>411</v>
      </c>
      <c r="B25" s="10" t="s">
        <v>52</v>
      </c>
      <c r="C25" s="10" t="s">
        <v>52</v>
      </c>
      <c r="D25" s="11">
        <v>1</v>
      </c>
      <c r="E25" s="12">
        <f>공종별내역서!F453</f>
        <v>0</v>
      </c>
      <c r="F25" s="12">
        <f t="shared" si="0"/>
        <v>0</v>
      </c>
      <c r="G25" s="12">
        <f>공종별내역서!H453</f>
        <v>0</v>
      </c>
      <c r="H25" s="12">
        <f t="shared" si="1"/>
        <v>0</v>
      </c>
      <c r="I25" s="12">
        <f>공종별내역서!J453</f>
        <v>0</v>
      </c>
      <c r="J25" s="12">
        <f t="shared" si="2"/>
        <v>0</v>
      </c>
      <c r="K25" s="12">
        <f t="shared" si="3"/>
        <v>0</v>
      </c>
      <c r="L25" s="12">
        <f t="shared" si="4"/>
        <v>0</v>
      </c>
      <c r="M25" s="10" t="s">
        <v>52</v>
      </c>
      <c r="N25" s="1" t="s">
        <v>412</v>
      </c>
      <c r="O25" s="1" t="s">
        <v>52</v>
      </c>
      <c r="P25" s="1" t="s">
        <v>319</v>
      </c>
      <c r="Q25" s="1" t="s">
        <v>52</v>
      </c>
      <c r="R25">
        <v>3</v>
      </c>
      <c r="S25" s="1" t="s">
        <v>52</v>
      </c>
      <c r="T25" s="8"/>
    </row>
    <row r="26" spans="1:20" ht="30" customHeight="1" x14ac:dyDescent="0.3">
      <c r="A26" s="10" t="s">
        <v>452</v>
      </c>
      <c r="B26" s="10" t="s">
        <v>52</v>
      </c>
      <c r="C26" s="10" t="s">
        <v>52</v>
      </c>
      <c r="D26" s="11">
        <v>1</v>
      </c>
      <c r="E26" s="12">
        <f>공종별내역서!F478</f>
        <v>0</v>
      </c>
      <c r="F26" s="12">
        <f t="shared" si="0"/>
        <v>0</v>
      </c>
      <c r="G26" s="12">
        <f>공종별내역서!H478</f>
        <v>0</v>
      </c>
      <c r="H26" s="12">
        <f t="shared" si="1"/>
        <v>0</v>
      </c>
      <c r="I26" s="12">
        <f>공종별내역서!J478</f>
        <v>0</v>
      </c>
      <c r="J26" s="12">
        <f t="shared" si="2"/>
        <v>0</v>
      </c>
      <c r="K26" s="12">
        <f t="shared" si="3"/>
        <v>0</v>
      </c>
      <c r="L26" s="12">
        <f t="shared" si="4"/>
        <v>0</v>
      </c>
      <c r="M26" s="10" t="s">
        <v>52</v>
      </c>
      <c r="N26" s="1" t="s">
        <v>453</v>
      </c>
      <c r="O26" s="1" t="s">
        <v>52</v>
      </c>
      <c r="P26" s="1" t="s">
        <v>319</v>
      </c>
      <c r="Q26" s="1" t="s">
        <v>52</v>
      </c>
      <c r="R26">
        <v>3</v>
      </c>
      <c r="S26" s="1" t="s">
        <v>52</v>
      </c>
      <c r="T26" s="8"/>
    </row>
    <row r="27" spans="1:20" ht="30" customHeight="1" x14ac:dyDescent="0.3">
      <c r="A27" s="10" t="s">
        <v>466</v>
      </c>
      <c r="B27" s="10" t="s">
        <v>52</v>
      </c>
      <c r="C27" s="10" t="s">
        <v>52</v>
      </c>
      <c r="D27" s="11">
        <v>1</v>
      </c>
      <c r="E27" s="12">
        <f>공종별내역서!F503</f>
        <v>0</v>
      </c>
      <c r="F27" s="12">
        <f t="shared" si="0"/>
        <v>0</v>
      </c>
      <c r="G27" s="12">
        <f>공종별내역서!H503</f>
        <v>0</v>
      </c>
      <c r="H27" s="12">
        <f t="shared" si="1"/>
        <v>0</v>
      </c>
      <c r="I27" s="12">
        <f>공종별내역서!J503</f>
        <v>0</v>
      </c>
      <c r="J27" s="12">
        <f t="shared" si="2"/>
        <v>0</v>
      </c>
      <c r="K27" s="12">
        <f t="shared" si="3"/>
        <v>0</v>
      </c>
      <c r="L27" s="12">
        <f t="shared" si="4"/>
        <v>0</v>
      </c>
      <c r="M27" s="10" t="s">
        <v>52</v>
      </c>
      <c r="N27" s="1" t="s">
        <v>467</v>
      </c>
      <c r="O27" s="1" t="s">
        <v>52</v>
      </c>
      <c r="P27" s="1" t="s">
        <v>319</v>
      </c>
      <c r="Q27" s="1" t="s">
        <v>52</v>
      </c>
      <c r="R27">
        <v>3</v>
      </c>
      <c r="S27" s="1" t="s">
        <v>52</v>
      </c>
      <c r="T27" s="8"/>
    </row>
    <row r="28" spans="1:20" ht="30" customHeight="1" x14ac:dyDescent="0.3">
      <c r="A28" s="10" t="s">
        <v>493</v>
      </c>
      <c r="B28" s="10" t="s">
        <v>52</v>
      </c>
      <c r="C28" s="10" t="s">
        <v>52</v>
      </c>
      <c r="D28" s="11">
        <v>1</v>
      </c>
      <c r="E28" s="12">
        <f>공종별내역서!F528</f>
        <v>0</v>
      </c>
      <c r="F28" s="12">
        <f t="shared" si="0"/>
        <v>0</v>
      </c>
      <c r="G28" s="12">
        <f>공종별내역서!H528</f>
        <v>0</v>
      </c>
      <c r="H28" s="12">
        <f t="shared" si="1"/>
        <v>0</v>
      </c>
      <c r="I28" s="12">
        <f>공종별내역서!J528</f>
        <v>0</v>
      </c>
      <c r="J28" s="12">
        <f t="shared" si="2"/>
        <v>0</v>
      </c>
      <c r="K28" s="12">
        <f t="shared" si="3"/>
        <v>0</v>
      </c>
      <c r="L28" s="12">
        <f t="shared" si="4"/>
        <v>0</v>
      </c>
      <c r="M28" s="10" t="s">
        <v>52</v>
      </c>
      <c r="N28" s="1" t="s">
        <v>494</v>
      </c>
      <c r="O28" s="1" t="s">
        <v>52</v>
      </c>
      <c r="P28" s="1" t="s">
        <v>319</v>
      </c>
      <c r="Q28" s="1" t="s">
        <v>52</v>
      </c>
      <c r="R28">
        <v>3</v>
      </c>
      <c r="S28" s="1" t="s">
        <v>52</v>
      </c>
      <c r="T28" s="8"/>
    </row>
    <row r="29" spans="1:20" ht="30" customHeight="1" x14ac:dyDescent="0.3">
      <c r="A29" s="10" t="s">
        <v>496</v>
      </c>
      <c r="B29" s="10" t="s">
        <v>52</v>
      </c>
      <c r="C29" s="10" t="s">
        <v>52</v>
      </c>
      <c r="D29" s="11">
        <v>1</v>
      </c>
      <c r="E29" s="12">
        <f>공종별내역서!F553</f>
        <v>0</v>
      </c>
      <c r="F29" s="12">
        <f t="shared" si="0"/>
        <v>0</v>
      </c>
      <c r="G29" s="12">
        <f>공종별내역서!H553</f>
        <v>0</v>
      </c>
      <c r="H29" s="12">
        <f t="shared" si="1"/>
        <v>0</v>
      </c>
      <c r="I29" s="12">
        <f>공종별내역서!J553</f>
        <v>0</v>
      </c>
      <c r="J29" s="12">
        <f t="shared" si="2"/>
        <v>0</v>
      </c>
      <c r="K29" s="12">
        <f t="shared" si="3"/>
        <v>0</v>
      </c>
      <c r="L29" s="12">
        <f t="shared" si="4"/>
        <v>0</v>
      </c>
      <c r="M29" s="10" t="s">
        <v>52</v>
      </c>
      <c r="N29" s="1" t="s">
        <v>497</v>
      </c>
      <c r="O29" s="1" t="s">
        <v>52</v>
      </c>
      <c r="P29" s="1" t="s">
        <v>319</v>
      </c>
      <c r="Q29" s="1" t="s">
        <v>52</v>
      </c>
      <c r="R29">
        <v>3</v>
      </c>
      <c r="S29" s="1" t="s">
        <v>52</v>
      </c>
      <c r="T29" s="8"/>
    </row>
    <row r="30" spans="1:20" ht="30" customHeight="1" x14ac:dyDescent="0.3">
      <c r="A30" s="10" t="s">
        <v>501</v>
      </c>
      <c r="B30" s="10" t="s">
        <v>52</v>
      </c>
      <c r="C30" s="10" t="s">
        <v>52</v>
      </c>
      <c r="D30" s="11">
        <v>1</v>
      </c>
      <c r="E30" s="12">
        <f>공종별내역서!F578</f>
        <v>0</v>
      </c>
      <c r="F30" s="12">
        <f t="shared" si="0"/>
        <v>0</v>
      </c>
      <c r="G30" s="12">
        <f>공종별내역서!H578</f>
        <v>0</v>
      </c>
      <c r="H30" s="12">
        <f t="shared" si="1"/>
        <v>0</v>
      </c>
      <c r="I30" s="12">
        <f>공종별내역서!J578</f>
        <v>0</v>
      </c>
      <c r="J30" s="12">
        <f t="shared" si="2"/>
        <v>0</v>
      </c>
      <c r="K30" s="12">
        <f t="shared" si="3"/>
        <v>0</v>
      </c>
      <c r="L30" s="12">
        <f t="shared" si="4"/>
        <v>0</v>
      </c>
      <c r="M30" s="10" t="s">
        <v>52</v>
      </c>
      <c r="N30" s="1" t="s">
        <v>502</v>
      </c>
      <c r="O30" s="1" t="s">
        <v>52</v>
      </c>
      <c r="P30" s="1" t="s">
        <v>52</v>
      </c>
      <c r="Q30" s="1" t="s">
        <v>298</v>
      </c>
      <c r="R30">
        <v>3</v>
      </c>
      <c r="S30" s="1" t="s">
        <v>52</v>
      </c>
      <c r="T30" s="8">
        <f>L30*1</f>
        <v>0</v>
      </c>
    </row>
    <row r="31" spans="1:20" ht="30" customHeight="1" x14ac:dyDescent="0.3">
      <c r="A31" s="10" t="s">
        <v>515</v>
      </c>
      <c r="B31" s="10" t="s">
        <v>52</v>
      </c>
      <c r="C31" s="10" t="s">
        <v>52</v>
      </c>
      <c r="D31" s="11">
        <v>1</v>
      </c>
      <c r="E31" s="12">
        <f>F32+F33+F34+F35+F36+F37+F38+F39</f>
        <v>0</v>
      </c>
      <c r="F31" s="12">
        <f t="shared" si="0"/>
        <v>0</v>
      </c>
      <c r="G31" s="12">
        <f>H32+H33+H34+H35+H36+H37+H38+H39</f>
        <v>0</v>
      </c>
      <c r="H31" s="12">
        <f t="shared" si="1"/>
        <v>0</v>
      </c>
      <c r="I31" s="12">
        <f>J32+J33+J34+J35+J36+J37+J38+J39</f>
        <v>0</v>
      </c>
      <c r="J31" s="12">
        <f t="shared" si="2"/>
        <v>0</v>
      </c>
      <c r="K31" s="12">
        <f t="shared" si="3"/>
        <v>0</v>
      </c>
      <c r="L31" s="12">
        <f t="shared" si="4"/>
        <v>0</v>
      </c>
      <c r="M31" s="10" t="s">
        <v>52</v>
      </c>
      <c r="N31" s="1" t="s">
        <v>516</v>
      </c>
      <c r="O31" s="1" t="s">
        <v>52</v>
      </c>
      <c r="P31" s="1" t="s">
        <v>53</v>
      </c>
      <c r="Q31" s="1" t="s">
        <v>52</v>
      </c>
      <c r="R31">
        <v>2</v>
      </c>
      <c r="S31" s="1" t="s">
        <v>52</v>
      </c>
      <c r="T31" s="8"/>
    </row>
    <row r="32" spans="1:20" ht="30" customHeight="1" x14ac:dyDescent="0.3">
      <c r="A32" s="10" t="s">
        <v>517</v>
      </c>
      <c r="B32" s="10" t="s">
        <v>52</v>
      </c>
      <c r="C32" s="10" t="s">
        <v>52</v>
      </c>
      <c r="D32" s="11">
        <v>1</v>
      </c>
      <c r="E32" s="12">
        <f>공종별내역서!F603</f>
        <v>0</v>
      </c>
      <c r="F32" s="12">
        <f t="shared" si="0"/>
        <v>0</v>
      </c>
      <c r="G32" s="12">
        <f>공종별내역서!H603</f>
        <v>0</v>
      </c>
      <c r="H32" s="12">
        <f t="shared" si="1"/>
        <v>0</v>
      </c>
      <c r="I32" s="12">
        <f>공종별내역서!J603</f>
        <v>0</v>
      </c>
      <c r="J32" s="12">
        <f t="shared" si="2"/>
        <v>0</v>
      </c>
      <c r="K32" s="12">
        <f t="shared" si="3"/>
        <v>0</v>
      </c>
      <c r="L32" s="12">
        <f t="shared" si="4"/>
        <v>0</v>
      </c>
      <c r="M32" s="10" t="s">
        <v>52</v>
      </c>
      <c r="N32" s="1" t="s">
        <v>518</v>
      </c>
      <c r="O32" s="1" t="s">
        <v>52</v>
      </c>
      <c r="P32" s="1" t="s">
        <v>516</v>
      </c>
      <c r="Q32" s="1" t="s">
        <v>52</v>
      </c>
      <c r="R32">
        <v>3</v>
      </c>
      <c r="S32" s="1" t="s">
        <v>52</v>
      </c>
      <c r="T32" s="8"/>
    </row>
    <row r="33" spans="1:20" ht="30" customHeight="1" x14ac:dyDescent="0.3">
      <c r="A33" s="10" t="s">
        <v>523</v>
      </c>
      <c r="B33" s="10" t="s">
        <v>52</v>
      </c>
      <c r="C33" s="10" t="s">
        <v>52</v>
      </c>
      <c r="D33" s="11">
        <v>1</v>
      </c>
      <c r="E33" s="12">
        <f>공종별내역서!F628</f>
        <v>0</v>
      </c>
      <c r="F33" s="12">
        <f t="shared" si="0"/>
        <v>0</v>
      </c>
      <c r="G33" s="12">
        <f>공종별내역서!H628</f>
        <v>0</v>
      </c>
      <c r="H33" s="12">
        <f t="shared" si="1"/>
        <v>0</v>
      </c>
      <c r="I33" s="12">
        <f>공종별내역서!J628</f>
        <v>0</v>
      </c>
      <c r="J33" s="12">
        <f t="shared" si="2"/>
        <v>0</v>
      </c>
      <c r="K33" s="12">
        <f t="shared" si="3"/>
        <v>0</v>
      </c>
      <c r="L33" s="12">
        <f t="shared" si="4"/>
        <v>0</v>
      </c>
      <c r="M33" s="10" t="s">
        <v>52</v>
      </c>
      <c r="N33" s="1" t="s">
        <v>524</v>
      </c>
      <c r="O33" s="1" t="s">
        <v>52</v>
      </c>
      <c r="P33" s="1" t="s">
        <v>516</v>
      </c>
      <c r="Q33" s="1" t="s">
        <v>52</v>
      </c>
      <c r="R33">
        <v>3</v>
      </c>
      <c r="S33" s="1" t="s">
        <v>52</v>
      </c>
      <c r="T33" s="8"/>
    </row>
    <row r="34" spans="1:20" ht="30" customHeight="1" x14ac:dyDescent="0.3">
      <c r="A34" s="10" t="s">
        <v>527</v>
      </c>
      <c r="B34" s="10" t="s">
        <v>52</v>
      </c>
      <c r="C34" s="10" t="s">
        <v>52</v>
      </c>
      <c r="D34" s="11">
        <v>1</v>
      </c>
      <c r="E34" s="12">
        <f>공종별내역서!F653</f>
        <v>0</v>
      </c>
      <c r="F34" s="12">
        <f t="shared" si="0"/>
        <v>0</v>
      </c>
      <c r="G34" s="12">
        <f>공종별내역서!H653</f>
        <v>0</v>
      </c>
      <c r="H34" s="12">
        <f t="shared" si="1"/>
        <v>0</v>
      </c>
      <c r="I34" s="12">
        <f>공종별내역서!J653</f>
        <v>0</v>
      </c>
      <c r="J34" s="12">
        <f t="shared" si="2"/>
        <v>0</v>
      </c>
      <c r="K34" s="12">
        <f t="shared" si="3"/>
        <v>0</v>
      </c>
      <c r="L34" s="12">
        <f t="shared" si="4"/>
        <v>0</v>
      </c>
      <c r="M34" s="10" t="s">
        <v>52</v>
      </c>
      <c r="N34" s="1" t="s">
        <v>528</v>
      </c>
      <c r="O34" s="1" t="s">
        <v>52</v>
      </c>
      <c r="P34" s="1" t="s">
        <v>516</v>
      </c>
      <c r="Q34" s="1" t="s">
        <v>52</v>
      </c>
      <c r="R34">
        <v>3</v>
      </c>
      <c r="S34" s="1" t="s">
        <v>52</v>
      </c>
      <c r="T34" s="8"/>
    </row>
    <row r="35" spans="1:20" ht="30" customHeight="1" x14ac:dyDescent="0.3">
      <c r="A35" s="10" t="s">
        <v>531</v>
      </c>
      <c r="B35" s="10" t="s">
        <v>52</v>
      </c>
      <c r="C35" s="10" t="s">
        <v>52</v>
      </c>
      <c r="D35" s="11">
        <v>1</v>
      </c>
      <c r="E35" s="12">
        <f>공종별내역서!F678</f>
        <v>0</v>
      </c>
      <c r="F35" s="12">
        <f t="shared" si="0"/>
        <v>0</v>
      </c>
      <c r="G35" s="12">
        <f>공종별내역서!H678</f>
        <v>0</v>
      </c>
      <c r="H35" s="12">
        <f t="shared" si="1"/>
        <v>0</v>
      </c>
      <c r="I35" s="12">
        <f>공종별내역서!J678</f>
        <v>0</v>
      </c>
      <c r="J35" s="12">
        <f t="shared" si="2"/>
        <v>0</v>
      </c>
      <c r="K35" s="12">
        <f t="shared" si="3"/>
        <v>0</v>
      </c>
      <c r="L35" s="12">
        <f t="shared" si="4"/>
        <v>0</v>
      </c>
      <c r="M35" s="10" t="s">
        <v>52</v>
      </c>
      <c r="N35" s="1" t="s">
        <v>532</v>
      </c>
      <c r="O35" s="1" t="s">
        <v>52</v>
      </c>
      <c r="P35" s="1" t="s">
        <v>516</v>
      </c>
      <c r="Q35" s="1" t="s">
        <v>52</v>
      </c>
      <c r="R35">
        <v>3</v>
      </c>
      <c r="S35" s="1" t="s">
        <v>52</v>
      </c>
      <c r="T35" s="8"/>
    </row>
    <row r="36" spans="1:20" ht="30" customHeight="1" x14ac:dyDescent="0.3">
      <c r="A36" s="10" t="s">
        <v>542</v>
      </c>
      <c r="B36" s="10" t="s">
        <v>52</v>
      </c>
      <c r="C36" s="10" t="s">
        <v>52</v>
      </c>
      <c r="D36" s="11">
        <v>1</v>
      </c>
      <c r="E36" s="12">
        <f>공종별내역서!F703</f>
        <v>0</v>
      </c>
      <c r="F36" s="12">
        <f t="shared" si="0"/>
        <v>0</v>
      </c>
      <c r="G36" s="12">
        <f>공종별내역서!H703</f>
        <v>0</v>
      </c>
      <c r="H36" s="12">
        <f t="shared" si="1"/>
        <v>0</v>
      </c>
      <c r="I36" s="12">
        <f>공종별내역서!J703</f>
        <v>0</v>
      </c>
      <c r="J36" s="12">
        <f t="shared" si="2"/>
        <v>0</v>
      </c>
      <c r="K36" s="12">
        <f t="shared" si="3"/>
        <v>0</v>
      </c>
      <c r="L36" s="12">
        <f t="shared" si="4"/>
        <v>0</v>
      </c>
      <c r="M36" s="10" t="s">
        <v>52</v>
      </c>
      <c r="N36" s="1" t="s">
        <v>543</v>
      </c>
      <c r="O36" s="1" t="s">
        <v>52</v>
      </c>
      <c r="P36" s="1" t="s">
        <v>516</v>
      </c>
      <c r="Q36" s="1" t="s">
        <v>52</v>
      </c>
      <c r="R36">
        <v>3</v>
      </c>
      <c r="S36" s="1" t="s">
        <v>52</v>
      </c>
      <c r="T36" s="8"/>
    </row>
    <row r="37" spans="1:20" ht="30" customHeight="1" x14ac:dyDescent="0.3">
      <c r="A37" s="10" t="s">
        <v>572</v>
      </c>
      <c r="B37" s="10" t="s">
        <v>52</v>
      </c>
      <c r="C37" s="10" t="s">
        <v>52</v>
      </c>
      <c r="D37" s="11">
        <v>1</v>
      </c>
      <c r="E37" s="12">
        <f>공종별내역서!F728</f>
        <v>0</v>
      </c>
      <c r="F37" s="12">
        <f t="shared" ref="F37:F60" si="5">E37*D37</f>
        <v>0</v>
      </c>
      <c r="G37" s="12">
        <f>공종별내역서!H728</f>
        <v>0</v>
      </c>
      <c r="H37" s="12">
        <f t="shared" ref="H37:H60" si="6">G37*D37</f>
        <v>0</v>
      </c>
      <c r="I37" s="12">
        <f>공종별내역서!J728</f>
        <v>0</v>
      </c>
      <c r="J37" s="12">
        <f t="shared" ref="J37:J60" si="7">I37*D37</f>
        <v>0</v>
      </c>
      <c r="K37" s="12">
        <f t="shared" ref="K37:K60" si="8">E37+G37+I37</f>
        <v>0</v>
      </c>
      <c r="L37" s="12">
        <f t="shared" ref="L37:L60" si="9">F37+H37+J37</f>
        <v>0</v>
      </c>
      <c r="M37" s="10" t="s">
        <v>52</v>
      </c>
      <c r="N37" s="1" t="s">
        <v>573</v>
      </c>
      <c r="O37" s="1" t="s">
        <v>52</v>
      </c>
      <c r="P37" s="1" t="s">
        <v>516</v>
      </c>
      <c r="Q37" s="1" t="s">
        <v>52</v>
      </c>
      <c r="R37">
        <v>3</v>
      </c>
      <c r="S37" s="1" t="s">
        <v>52</v>
      </c>
      <c r="T37" s="8"/>
    </row>
    <row r="38" spans="1:20" ht="30" customHeight="1" x14ac:dyDescent="0.3">
      <c r="A38" s="10" t="s">
        <v>579</v>
      </c>
      <c r="B38" s="10" t="s">
        <v>52</v>
      </c>
      <c r="C38" s="10" t="s">
        <v>52</v>
      </c>
      <c r="D38" s="11">
        <v>1</v>
      </c>
      <c r="E38" s="12">
        <f>공종별내역서!F753</f>
        <v>0</v>
      </c>
      <c r="F38" s="12">
        <f t="shared" si="5"/>
        <v>0</v>
      </c>
      <c r="G38" s="12">
        <f>공종별내역서!H753</f>
        <v>0</v>
      </c>
      <c r="H38" s="12">
        <f t="shared" si="6"/>
        <v>0</v>
      </c>
      <c r="I38" s="12">
        <f>공종별내역서!J753</f>
        <v>0</v>
      </c>
      <c r="J38" s="12">
        <f t="shared" si="7"/>
        <v>0</v>
      </c>
      <c r="K38" s="12">
        <f t="shared" si="8"/>
        <v>0</v>
      </c>
      <c r="L38" s="12">
        <f t="shared" si="9"/>
        <v>0</v>
      </c>
      <c r="M38" s="10" t="s">
        <v>52</v>
      </c>
      <c r="N38" s="1" t="s">
        <v>580</v>
      </c>
      <c r="O38" s="1" t="s">
        <v>52</v>
      </c>
      <c r="P38" s="1" t="s">
        <v>516</v>
      </c>
      <c r="Q38" s="1" t="s">
        <v>52</v>
      </c>
      <c r="R38">
        <v>3</v>
      </c>
      <c r="S38" s="1" t="s">
        <v>52</v>
      </c>
      <c r="T38" s="8"/>
    </row>
    <row r="39" spans="1:20" ht="30" customHeight="1" x14ac:dyDescent="0.3">
      <c r="A39" s="10" t="s">
        <v>589</v>
      </c>
      <c r="B39" s="10" t="s">
        <v>52</v>
      </c>
      <c r="C39" s="10" t="s">
        <v>52</v>
      </c>
      <c r="D39" s="11">
        <v>1</v>
      </c>
      <c r="E39" s="12">
        <f>공종별내역서!F778</f>
        <v>0</v>
      </c>
      <c r="F39" s="12">
        <f t="shared" si="5"/>
        <v>0</v>
      </c>
      <c r="G39" s="12">
        <f>공종별내역서!H778</f>
        <v>0</v>
      </c>
      <c r="H39" s="12">
        <f t="shared" si="6"/>
        <v>0</v>
      </c>
      <c r="I39" s="12">
        <f>공종별내역서!J778</f>
        <v>0</v>
      </c>
      <c r="J39" s="12">
        <f t="shared" si="7"/>
        <v>0</v>
      </c>
      <c r="K39" s="12">
        <f t="shared" si="8"/>
        <v>0</v>
      </c>
      <c r="L39" s="12">
        <f t="shared" si="9"/>
        <v>0</v>
      </c>
      <c r="M39" s="10" t="s">
        <v>52</v>
      </c>
      <c r="N39" s="1" t="s">
        <v>590</v>
      </c>
      <c r="O39" s="1" t="s">
        <v>52</v>
      </c>
      <c r="P39" s="1" t="s">
        <v>516</v>
      </c>
      <c r="Q39" s="1" t="s">
        <v>52</v>
      </c>
      <c r="R39">
        <v>3</v>
      </c>
      <c r="S39" s="1" t="s">
        <v>52</v>
      </c>
      <c r="T39" s="8"/>
    </row>
    <row r="40" spans="1:20" ht="30" customHeight="1" x14ac:dyDescent="0.3">
      <c r="A40" s="10" t="s">
        <v>594</v>
      </c>
      <c r="B40" s="10" t="s">
        <v>52</v>
      </c>
      <c r="C40" s="10" t="s">
        <v>52</v>
      </c>
      <c r="D40" s="11">
        <v>1</v>
      </c>
      <c r="E40" s="12">
        <f>공종별내역서!F803</f>
        <v>0</v>
      </c>
      <c r="F40" s="12">
        <f t="shared" si="5"/>
        <v>0</v>
      </c>
      <c r="G40" s="12">
        <f>공종별내역서!H803</f>
        <v>0</v>
      </c>
      <c r="H40" s="12">
        <f t="shared" si="6"/>
        <v>0</v>
      </c>
      <c r="I40" s="12">
        <f>공종별내역서!J803</f>
        <v>0</v>
      </c>
      <c r="J40" s="12">
        <f t="shared" si="7"/>
        <v>0</v>
      </c>
      <c r="K40" s="12">
        <f t="shared" si="8"/>
        <v>0</v>
      </c>
      <c r="L40" s="12">
        <f t="shared" si="9"/>
        <v>0</v>
      </c>
      <c r="M40" s="10" t="s">
        <v>52</v>
      </c>
      <c r="N40" s="1" t="s">
        <v>595</v>
      </c>
      <c r="O40" s="1" t="s">
        <v>52</v>
      </c>
      <c r="P40" s="1" t="s">
        <v>52</v>
      </c>
      <c r="Q40" s="1" t="s">
        <v>298</v>
      </c>
      <c r="R40">
        <v>3</v>
      </c>
      <c r="S40" s="1" t="s">
        <v>52</v>
      </c>
      <c r="T40" s="8">
        <f>L40*1</f>
        <v>0</v>
      </c>
    </row>
    <row r="41" spans="1:20" ht="30" customHeight="1" x14ac:dyDescent="0.3">
      <c r="A41" s="10" t="s">
        <v>601</v>
      </c>
      <c r="B41" s="10" t="s">
        <v>52</v>
      </c>
      <c r="C41" s="10" t="s">
        <v>52</v>
      </c>
      <c r="D41" s="11">
        <v>1</v>
      </c>
      <c r="E41" s="12">
        <f>F42+F43+F44+F45+F46+F47+F48+F49+F50+F51+F52</f>
        <v>0</v>
      </c>
      <c r="F41" s="12">
        <f t="shared" si="5"/>
        <v>0</v>
      </c>
      <c r="G41" s="12">
        <f>H42+H43+H44+H45+H46+H47+H48+H49+H50+H51+H52</f>
        <v>0</v>
      </c>
      <c r="H41" s="12">
        <f t="shared" si="6"/>
        <v>0</v>
      </c>
      <c r="I41" s="12">
        <f>J42+J43+J44+J45+J46+J47+J48+J49+J50+J51+J52</f>
        <v>0</v>
      </c>
      <c r="J41" s="12">
        <f t="shared" si="7"/>
        <v>0</v>
      </c>
      <c r="K41" s="12">
        <f t="shared" si="8"/>
        <v>0</v>
      </c>
      <c r="L41" s="12">
        <f t="shared" si="9"/>
        <v>0</v>
      </c>
      <c r="M41" s="10" t="s">
        <v>52</v>
      </c>
      <c r="N41" s="1" t="s">
        <v>602</v>
      </c>
      <c r="O41" s="1" t="s">
        <v>52</v>
      </c>
      <c r="P41" s="1" t="s">
        <v>53</v>
      </c>
      <c r="Q41" s="1" t="s">
        <v>52</v>
      </c>
      <c r="R41">
        <v>2</v>
      </c>
      <c r="S41" s="1" t="s">
        <v>52</v>
      </c>
      <c r="T41" s="8"/>
    </row>
    <row r="42" spans="1:20" ht="30" customHeight="1" x14ac:dyDescent="0.3">
      <c r="A42" s="10" t="s">
        <v>603</v>
      </c>
      <c r="B42" s="10" t="s">
        <v>52</v>
      </c>
      <c r="C42" s="10" t="s">
        <v>52</v>
      </c>
      <c r="D42" s="11">
        <v>1</v>
      </c>
      <c r="E42" s="12">
        <f>공종별내역서!F828</f>
        <v>0</v>
      </c>
      <c r="F42" s="12">
        <f t="shared" si="5"/>
        <v>0</v>
      </c>
      <c r="G42" s="12">
        <f>공종별내역서!H828</f>
        <v>0</v>
      </c>
      <c r="H42" s="12">
        <f t="shared" si="6"/>
        <v>0</v>
      </c>
      <c r="I42" s="12">
        <f>공종별내역서!J828</f>
        <v>0</v>
      </c>
      <c r="J42" s="12">
        <f t="shared" si="7"/>
        <v>0</v>
      </c>
      <c r="K42" s="12">
        <f t="shared" si="8"/>
        <v>0</v>
      </c>
      <c r="L42" s="12">
        <f t="shared" si="9"/>
        <v>0</v>
      </c>
      <c r="M42" s="10" t="s">
        <v>52</v>
      </c>
      <c r="N42" s="1" t="s">
        <v>604</v>
      </c>
      <c r="O42" s="1" t="s">
        <v>52</v>
      </c>
      <c r="P42" s="1" t="s">
        <v>602</v>
      </c>
      <c r="Q42" s="1" t="s">
        <v>52</v>
      </c>
      <c r="R42">
        <v>3</v>
      </c>
      <c r="S42" s="1" t="s">
        <v>52</v>
      </c>
      <c r="T42" s="8"/>
    </row>
    <row r="43" spans="1:20" ht="30" customHeight="1" x14ac:dyDescent="0.3">
      <c r="A43" s="10" t="s">
        <v>610</v>
      </c>
      <c r="B43" s="10" t="s">
        <v>52</v>
      </c>
      <c r="C43" s="10" t="s">
        <v>52</v>
      </c>
      <c r="D43" s="11">
        <v>1</v>
      </c>
      <c r="E43" s="12">
        <f>공종별내역서!F853</f>
        <v>0</v>
      </c>
      <c r="F43" s="12">
        <f t="shared" si="5"/>
        <v>0</v>
      </c>
      <c r="G43" s="12">
        <f>공종별내역서!H853</f>
        <v>0</v>
      </c>
      <c r="H43" s="12">
        <f t="shared" si="6"/>
        <v>0</v>
      </c>
      <c r="I43" s="12">
        <f>공종별내역서!J853</f>
        <v>0</v>
      </c>
      <c r="J43" s="12">
        <f t="shared" si="7"/>
        <v>0</v>
      </c>
      <c r="K43" s="12">
        <f t="shared" si="8"/>
        <v>0</v>
      </c>
      <c r="L43" s="12">
        <f t="shared" si="9"/>
        <v>0</v>
      </c>
      <c r="M43" s="10" t="s">
        <v>52</v>
      </c>
      <c r="N43" s="1" t="s">
        <v>611</v>
      </c>
      <c r="O43" s="1" t="s">
        <v>52</v>
      </c>
      <c r="P43" s="1" t="s">
        <v>602</v>
      </c>
      <c r="Q43" s="1" t="s">
        <v>52</v>
      </c>
      <c r="R43">
        <v>3</v>
      </c>
      <c r="S43" s="1" t="s">
        <v>52</v>
      </c>
      <c r="T43" s="8"/>
    </row>
    <row r="44" spans="1:20" ht="30" customHeight="1" x14ac:dyDescent="0.3">
      <c r="A44" s="10" t="s">
        <v>614</v>
      </c>
      <c r="B44" s="10" t="s">
        <v>52</v>
      </c>
      <c r="C44" s="10" t="s">
        <v>52</v>
      </c>
      <c r="D44" s="11">
        <v>1</v>
      </c>
      <c r="E44" s="12">
        <f>공종별내역서!F878</f>
        <v>0</v>
      </c>
      <c r="F44" s="12">
        <f t="shared" si="5"/>
        <v>0</v>
      </c>
      <c r="G44" s="12">
        <f>공종별내역서!H878</f>
        <v>0</v>
      </c>
      <c r="H44" s="12">
        <f t="shared" si="6"/>
        <v>0</v>
      </c>
      <c r="I44" s="12">
        <f>공종별내역서!J878</f>
        <v>0</v>
      </c>
      <c r="J44" s="12">
        <f t="shared" si="7"/>
        <v>0</v>
      </c>
      <c r="K44" s="12">
        <f t="shared" si="8"/>
        <v>0</v>
      </c>
      <c r="L44" s="12">
        <f t="shared" si="9"/>
        <v>0</v>
      </c>
      <c r="M44" s="10" t="s">
        <v>52</v>
      </c>
      <c r="N44" s="1" t="s">
        <v>615</v>
      </c>
      <c r="O44" s="1" t="s">
        <v>52</v>
      </c>
      <c r="P44" s="1" t="s">
        <v>602</v>
      </c>
      <c r="Q44" s="1" t="s">
        <v>52</v>
      </c>
      <c r="R44">
        <v>3</v>
      </c>
      <c r="S44" s="1" t="s">
        <v>52</v>
      </c>
      <c r="T44" s="8"/>
    </row>
    <row r="45" spans="1:20" ht="30" customHeight="1" x14ac:dyDescent="0.3">
      <c r="A45" s="10" t="s">
        <v>623</v>
      </c>
      <c r="B45" s="10" t="s">
        <v>52</v>
      </c>
      <c r="C45" s="10" t="s">
        <v>52</v>
      </c>
      <c r="D45" s="11">
        <v>1</v>
      </c>
      <c r="E45" s="12">
        <f>공종별내역서!F903</f>
        <v>0</v>
      </c>
      <c r="F45" s="12">
        <f t="shared" si="5"/>
        <v>0</v>
      </c>
      <c r="G45" s="12">
        <f>공종별내역서!H903</f>
        <v>0</v>
      </c>
      <c r="H45" s="12">
        <f t="shared" si="6"/>
        <v>0</v>
      </c>
      <c r="I45" s="12">
        <f>공종별내역서!J903</f>
        <v>0</v>
      </c>
      <c r="J45" s="12">
        <f t="shared" si="7"/>
        <v>0</v>
      </c>
      <c r="K45" s="12">
        <f t="shared" si="8"/>
        <v>0</v>
      </c>
      <c r="L45" s="12">
        <f t="shared" si="9"/>
        <v>0</v>
      </c>
      <c r="M45" s="10" t="s">
        <v>52</v>
      </c>
      <c r="N45" s="1" t="s">
        <v>624</v>
      </c>
      <c r="O45" s="1" t="s">
        <v>52</v>
      </c>
      <c r="P45" s="1" t="s">
        <v>602</v>
      </c>
      <c r="Q45" s="1" t="s">
        <v>52</v>
      </c>
      <c r="R45">
        <v>3</v>
      </c>
      <c r="S45" s="1" t="s">
        <v>52</v>
      </c>
      <c r="T45" s="8"/>
    </row>
    <row r="46" spans="1:20" ht="30" customHeight="1" x14ac:dyDescent="0.3">
      <c r="A46" s="10" t="s">
        <v>634</v>
      </c>
      <c r="B46" s="10" t="s">
        <v>52</v>
      </c>
      <c r="C46" s="10" t="s">
        <v>52</v>
      </c>
      <c r="D46" s="11">
        <v>1</v>
      </c>
      <c r="E46" s="12">
        <f>공종별내역서!F927</f>
        <v>0</v>
      </c>
      <c r="F46" s="12">
        <f t="shared" si="5"/>
        <v>0</v>
      </c>
      <c r="G46" s="12">
        <f>공종별내역서!H927</f>
        <v>0</v>
      </c>
      <c r="H46" s="12">
        <f t="shared" si="6"/>
        <v>0</v>
      </c>
      <c r="I46" s="12">
        <f>공종별내역서!J927</f>
        <v>0</v>
      </c>
      <c r="J46" s="12">
        <f t="shared" si="7"/>
        <v>0</v>
      </c>
      <c r="K46" s="12">
        <f t="shared" si="8"/>
        <v>0</v>
      </c>
      <c r="L46" s="12">
        <f t="shared" si="9"/>
        <v>0</v>
      </c>
      <c r="M46" s="10" t="s">
        <v>52</v>
      </c>
      <c r="N46" s="1" t="s">
        <v>635</v>
      </c>
      <c r="O46" s="1" t="s">
        <v>52</v>
      </c>
      <c r="P46" s="1" t="s">
        <v>602</v>
      </c>
      <c r="Q46" s="1" t="s">
        <v>52</v>
      </c>
      <c r="R46">
        <v>3</v>
      </c>
      <c r="S46" s="1" t="s">
        <v>52</v>
      </c>
      <c r="T46" s="8"/>
    </row>
    <row r="47" spans="1:20" ht="30" customHeight="1" x14ac:dyDescent="0.3">
      <c r="A47" s="10" t="s">
        <v>648</v>
      </c>
      <c r="B47" s="10" t="s">
        <v>52</v>
      </c>
      <c r="C47" s="10" t="s">
        <v>52</v>
      </c>
      <c r="D47" s="11">
        <v>1</v>
      </c>
      <c r="E47" s="12">
        <f>공종별내역서!F952</f>
        <v>0</v>
      </c>
      <c r="F47" s="12">
        <f t="shared" si="5"/>
        <v>0</v>
      </c>
      <c r="G47" s="12">
        <f>공종별내역서!H952</f>
        <v>0</v>
      </c>
      <c r="H47" s="12">
        <f t="shared" si="6"/>
        <v>0</v>
      </c>
      <c r="I47" s="12">
        <f>공종별내역서!J952</f>
        <v>0</v>
      </c>
      <c r="J47" s="12">
        <f t="shared" si="7"/>
        <v>0</v>
      </c>
      <c r="K47" s="12">
        <f t="shared" si="8"/>
        <v>0</v>
      </c>
      <c r="L47" s="12">
        <f t="shared" si="9"/>
        <v>0</v>
      </c>
      <c r="M47" s="10" t="s">
        <v>52</v>
      </c>
      <c r="N47" s="1" t="s">
        <v>649</v>
      </c>
      <c r="O47" s="1" t="s">
        <v>52</v>
      </c>
      <c r="P47" s="1" t="s">
        <v>602</v>
      </c>
      <c r="Q47" s="1" t="s">
        <v>52</v>
      </c>
      <c r="R47">
        <v>3</v>
      </c>
      <c r="S47" s="1" t="s">
        <v>52</v>
      </c>
      <c r="T47" s="8"/>
    </row>
    <row r="48" spans="1:20" ht="30" customHeight="1" x14ac:dyDescent="0.3">
      <c r="A48" s="10" t="s">
        <v>680</v>
      </c>
      <c r="B48" s="10" t="s">
        <v>52</v>
      </c>
      <c r="C48" s="10" t="s">
        <v>52</v>
      </c>
      <c r="D48" s="11">
        <v>1</v>
      </c>
      <c r="E48" s="12">
        <f>공종별내역서!F977</f>
        <v>0</v>
      </c>
      <c r="F48" s="12">
        <f t="shared" si="5"/>
        <v>0</v>
      </c>
      <c r="G48" s="12">
        <f>공종별내역서!H977</f>
        <v>0</v>
      </c>
      <c r="H48" s="12">
        <f t="shared" si="6"/>
        <v>0</v>
      </c>
      <c r="I48" s="12">
        <f>공종별내역서!J977</f>
        <v>0</v>
      </c>
      <c r="J48" s="12">
        <f t="shared" si="7"/>
        <v>0</v>
      </c>
      <c r="K48" s="12">
        <f t="shared" si="8"/>
        <v>0</v>
      </c>
      <c r="L48" s="12">
        <f t="shared" si="9"/>
        <v>0</v>
      </c>
      <c r="M48" s="10" t="s">
        <v>52</v>
      </c>
      <c r="N48" s="1" t="s">
        <v>681</v>
      </c>
      <c r="O48" s="1" t="s">
        <v>52</v>
      </c>
      <c r="P48" s="1" t="s">
        <v>602</v>
      </c>
      <c r="Q48" s="1" t="s">
        <v>52</v>
      </c>
      <c r="R48">
        <v>3</v>
      </c>
      <c r="S48" s="1" t="s">
        <v>52</v>
      </c>
      <c r="T48" s="8"/>
    </row>
    <row r="49" spans="1:20" ht="30" customHeight="1" x14ac:dyDescent="0.3">
      <c r="A49" s="10" t="s">
        <v>717</v>
      </c>
      <c r="B49" s="10" t="s">
        <v>52</v>
      </c>
      <c r="C49" s="10" t="s">
        <v>52</v>
      </c>
      <c r="D49" s="11">
        <v>1</v>
      </c>
      <c r="E49" s="12">
        <f>공종별내역서!F1002</f>
        <v>0</v>
      </c>
      <c r="F49" s="12">
        <f t="shared" si="5"/>
        <v>0</v>
      </c>
      <c r="G49" s="12">
        <f>공종별내역서!H1002</f>
        <v>0</v>
      </c>
      <c r="H49" s="12">
        <f t="shared" si="6"/>
        <v>0</v>
      </c>
      <c r="I49" s="12">
        <f>공종별내역서!J1002</f>
        <v>0</v>
      </c>
      <c r="J49" s="12">
        <f t="shared" si="7"/>
        <v>0</v>
      </c>
      <c r="K49" s="12">
        <f t="shared" si="8"/>
        <v>0</v>
      </c>
      <c r="L49" s="12">
        <f t="shared" si="9"/>
        <v>0</v>
      </c>
      <c r="M49" s="10" t="s">
        <v>52</v>
      </c>
      <c r="N49" s="1" t="s">
        <v>718</v>
      </c>
      <c r="O49" s="1" t="s">
        <v>52</v>
      </c>
      <c r="P49" s="1" t="s">
        <v>602</v>
      </c>
      <c r="Q49" s="1" t="s">
        <v>52</v>
      </c>
      <c r="R49">
        <v>3</v>
      </c>
      <c r="S49" s="1" t="s">
        <v>52</v>
      </c>
      <c r="T49" s="8"/>
    </row>
    <row r="50" spans="1:20" ht="30" customHeight="1" x14ac:dyDescent="0.3">
      <c r="A50" s="10" t="s">
        <v>724</v>
      </c>
      <c r="B50" s="10" t="s">
        <v>52</v>
      </c>
      <c r="C50" s="10" t="s">
        <v>52</v>
      </c>
      <c r="D50" s="11">
        <v>1</v>
      </c>
      <c r="E50" s="12">
        <f>공종별내역서!F1027</f>
        <v>0</v>
      </c>
      <c r="F50" s="12">
        <f t="shared" si="5"/>
        <v>0</v>
      </c>
      <c r="G50" s="12">
        <f>공종별내역서!H1027</f>
        <v>0</v>
      </c>
      <c r="H50" s="12">
        <f t="shared" si="6"/>
        <v>0</v>
      </c>
      <c r="I50" s="12">
        <f>공종별내역서!J1027</f>
        <v>0</v>
      </c>
      <c r="J50" s="12">
        <f t="shared" si="7"/>
        <v>0</v>
      </c>
      <c r="K50" s="12">
        <f t="shared" si="8"/>
        <v>0</v>
      </c>
      <c r="L50" s="12">
        <f t="shared" si="9"/>
        <v>0</v>
      </c>
      <c r="M50" s="10" t="s">
        <v>52</v>
      </c>
      <c r="N50" s="1" t="s">
        <v>725</v>
      </c>
      <c r="O50" s="1" t="s">
        <v>52</v>
      </c>
      <c r="P50" s="1" t="s">
        <v>602</v>
      </c>
      <c r="Q50" s="1" t="s">
        <v>52</v>
      </c>
      <c r="R50">
        <v>3</v>
      </c>
      <c r="S50" s="1" t="s">
        <v>52</v>
      </c>
      <c r="T50" s="8"/>
    </row>
    <row r="51" spans="1:20" ht="30" customHeight="1" x14ac:dyDescent="0.3">
      <c r="A51" s="10" t="s">
        <v>737</v>
      </c>
      <c r="B51" s="10" t="s">
        <v>52</v>
      </c>
      <c r="C51" s="10" t="s">
        <v>52</v>
      </c>
      <c r="D51" s="11">
        <v>1</v>
      </c>
      <c r="E51" s="12">
        <f>공종별내역서!F1052</f>
        <v>0</v>
      </c>
      <c r="F51" s="12">
        <f t="shared" si="5"/>
        <v>0</v>
      </c>
      <c r="G51" s="12">
        <f>공종별내역서!H1052</f>
        <v>0</v>
      </c>
      <c r="H51" s="12">
        <f t="shared" si="6"/>
        <v>0</v>
      </c>
      <c r="I51" s="12">
        <f>공종별내역서!J1052</f>
        <v>0</v>
      </c>
      <c r="J51" s="12">
        <f t="shared" si="7"/>
        <v>0</v>
      </c>
      <c r="K51" s="12">
        <f t="shared" si="8"/>
        <v>0</v>
      </c>
      <c r="L51" s="12">
        <f t="shared" si="9"/>
        <v>0</v>
      </c>
      <c r="M51" s="10" t="s">
        <v>52</v>
      </c>
      <c r="N51" s="1" t="s">
        <v>738</v>
      </c>
      <c r="O51" s="1" t="s">
        <v>52</v>
      </c>
      <c r="P51" s="1" t="s">
        <v>602</v>
      </c>
      <c r="Q51" s="1" t="s">
        <v>52</v>
      </c>
      <c r="R51">
        <v>3</v>
      </c>
      <c r="S51" s="1" t="s">
        <v>52</v>
      </c>
      <c r="T51" s="8"/>
    </row>
    <row r="52" spans="1:20" ht="30" customHeight="1" x14ac:dyDescent="0.3">
      <c r="A52" s="10" t="s">
        <v>740</v>
      </c>
      <c r="B52" s="10" t="s">
        <v>52</v>
      </c>
      <c r="C52" s="10" t="s">
        <v>52</v>
      </c>
      <c r="D52" s="11">
        <v>1</v>
      </c>
      <c r="E52" s="12">
        <f>공종별내역서!F1077</f>
        <v>0</v>
      </c>
      <c r="F52" s="12">
        <f t="shared" si="5"/>
        <v>0</v>
      </c>
      <c r="G52" s="12">
        <f>공종별내역서!H1077</f>
        <v>0</v>
      </c>
      <c r="H52" s="12">
        <f t="shared" si="6"/>
        <v>0</v>
      </c>
      <c r="I52" s="12">
        <f>공종별내역서!J1077</f>
        <v>0</v>
      </c>
      <c r="J52" s="12">
        <f t="shared" si="7"/>
        <v>0</v>
      </c>
      <c r="K52" s="12">
        <f t="shared" si="8"/>
        <v>0</v>
      </c>
      <c r="L52" s="12">
        <f t="shared" si="9"/>
        <v>0</v>
      </c>
      <c r="M52" s="10" t="s">
        <v>52</v>
      </c>
      <c r="N52" s="1" t="s">
        <v>741</v>
      </c>
      <c r="O52" s="1" t="s">
        <v>52</v>
      </c>
      <c r="P52" s="1" t="s">
        <v>602</v>
      </c>
      <c r="Q52" s="1" t="s">
        <v>52</v>
      </c>
      <c r="R52">
        <v>3</v>
      </c>
      <c r="S52" s="1" t="s">
        <v>52</v>
      </c>
      <c r="T52" s="8"/>
    </row>
    <row r="53" spans="1:20" ht="30" customHeight="1" x14ac:dyDescent="0.3">
      <c r="A53" s="10" t="s">
        <v>745</v>
      </c>
      <c r="B53" s="10" t="s">
        <v>52</v>
      </c>
      <c r="C53" s="10" t="s">
        <v>52</v>
      </c>
      <c r="D53" s="11">
        <v>1</v>
      </c>
      <c r="E53" s="12">
        <f>공종별내역서!F1102</f>
        <v>0</v>
      </c>
      <c r="F53" s="12">
        <f t="shared" si="5"/>
        <v>0</v>
      </c>
      <c r="G53" s="12">
        <f>공종별내역서!H1102</f>
        <v>0</v>
      </c>
      <c r="H53" s="12">
        <f t="shared" si="6"/>
        <v>0</v>
      </c>
      <c r="I53" s="12">
        <f>공종별내역서!J1102</f>
        <v>0</v>
      </c>
      <c r="J53" s="12">
        <f t="shared" si="7"/>
        <v>0</v>
      </c>
      <c r="K53" s="12">
        <f t="shared" si="8"/>
        <v>0</v>
      </c>
      <c r="L53" s="12">
        <f t="shared" si="9"/>
        <v>0</v>
      </c>
      <c r="M53" s="10" t="s">
        <v>52</v>
      </c>
      <c r="N53" s="1" t="s">
        <v>746</v>
      </c>
      <c r="O53" s="1" t="s">
        <v>52</v>
      </c>
      <c r="P53" s="1" t="s">
        <v>52</v>
      </c>
      <c r="Q53" s="1" t="s">
        <v>298</v>
      </c>
      <c r="R53">
        <v>3</v>
      </c>
      <c r="S53" s="1" t="s">
        <v>52</v>
      </c>
      <c r="T53" s="8">
        <f>L53*1</f>
        <v>0</v>
      </c>
    </row>
    <row r="54" spans="1:20" ht="30" customHeight="1" x14ac:dyDescent="0.3">
      <c r="A54" s="10" t="s">
        <v>752</v>
      </c>
      <c r="B54" s="10" t="s">
        <v>52</v>
      </c>
      <c r="C54" s="10" t="s">
        <v>52</v>
      </c>
      <c r="D54" s="11">
        <v>1</v>
      </c>
      <c r="E54" s="12">
        <f>F55+F56+F57+F58+F59</f>
        <v>0</v>
      </c>
      <c r="F54" s="12">
        <f t="shared" si="5"/>
        <v>0</v>
      </c>
      <c r="G54" s="12">
        <f>H55+H56+H57+H58+H59</f>
        <v>0</v>
      </c>
      <c r="H54" s="12">
        <f t="shared" si="6"/>
        <v>0</v>
      </c>
      <c r="I54" s="12">
        <f>J55+J56+J57+J58+J59</f>
        <v>0</v>
      </c>
      <c r="J54" s="12">
        <f t="shared" si="7"/>
        <v>0</v>
      </c>
      <c r="K54" s="12">
        <f t="shared" si="8"/>
        <v>0</v>
      </c>
      <c r="L54" s="12">
        <f t="shared" si="9"/>
        <v>0</v>
      </c>
      <c r="M54" s="10" t="s">
        <v>52</v>
      </c>
      <c r="N54" s="1" t="s">
        <v>753</v>
      </c>
      <c r="O54" s="1" t="s">
        <v>52</v>
      </c>
      <c r="P54" s="1" t="s">
        <v>53</v>
      </c>
      <c r="Q54" s="1" t="s">
        <v>52</v>
      </c>
      <c r="R54">
        <v>2</v>
      </c>
      <c r="S54" s="1" t="s">
        <v>52</v>
      </c>
      <c r="T54" s="8"/>
    </row>
    <row r="55" spans="1:20" ht="30" customHeight="1" x14ac:dyDescent="0.3">
      <c r="A55" s="10" t="s">
        <v>754</v>
      </c>
      <c r="B55" s="10" t="s">
        <v>52</v>
      </c>
      <c r="C55" s="10" t="s">
        <v>52</v>
      </c>
      <c r="D55" s="11">
        <v>1</v>
      </c>
      <c r="E55" s="12">
        <f>공종별내역서!F1127</f>
        <v>0</v>
      </c>
      <c r="F55" s="12">
        <f t="shared" si="5"/>
        <v>0</v>
      </c>
      <c r="G55" s="12">
        <f>공종별내역서!H1127</f>
        <v>0</v>
      </c>
      <c r="H55" s="12">
        <f t="shared" si="6"/>
        <v>0</v>
      </c>
      <c r="I55" s="12">
        <f>공종별내역서!J1127</f>
        <v>0</v>
      </c>
      <c r="J55" s="12">
        <f t="shared" si="7"/>
        <v>0</v>
      </c>
      <c r="K55" s="12">
        <f t="shared" si="8"/>
        <v>0</v>
      </c>
      <c r="L55" s="12">
        <f t="shared" si="9"/>
        <v>0</v>
      </c>
      <c r="M55" s="10" t="s">
        <v>52</v>
      </c>
      <c r="N55" s="1" t="s">
        <v>755</v>
      </c>
      <c r="O55" s="1" t="s">
        <v>52</v>
      </c>
      <c r="P55" s="1" t="s">
        <v>753</v>
      </c>
      <c r="Q55" s="1" t="s">
        <v>52</v>
      </c>
      <c r="R55">
        <v>3</v>
      </c>
      <c r="S55" s="1" t="s">
        <v>52</v>
      </c>
      <c r="T55" s="8"/>
    </row>
    <row r="56" spans="1:20" ht="30" customHeight="1" x14ac:dyDescent="0.3">
      <c r="A56" s="10" t="s">
        <v>759</v>
      </c>
      <c r="B56" s="10" t="s">
        <v>52</v>
      </c>
      <c r="C56" s="10" t="s">
        <v>52</v>
      </c>
      <c r="D56" s="11">
        <v>1</v>
      </c>
      <c r="E56" s="12">
        <f>공종별내역서!F1152</f>
        <v>0</v>
      </c>
      <c r="F56" s="12">
        <f t="shared" si="5"/>
        <v>0</v>
      </c>
      <c r="G56" s="12">
        <f>공종별내역서!H1152</f>
        <v>0</v>
      </c>
      <c r="H56" s="12">
        <f t="shared" si="6"/>
        <v>0</v>
      </c>
      <c r="I56" s="12">
        <f>공종별내역서!J1152</f>
        <v>0</v>
      </c>
      <c r="J56" s="12">
        <f t="shared" si="7"/>
        <v>0</v>
      </c>
      <c r="K56" s="12">
        <f t="shared" si="8"/>
        <v>0</v>
      </c>
      <c r="L56" s="12">
        <f t="shared" si="9"/>
        <v>0</v>
      </c>
      <c r="M56" s="10" t="s">
        <v>52</v>
      </c>
      <c r="N56" s="1" t="s">
        <v>760</v>
      </c>
      <c r="O56" s="1" t="s">
        <v>52</v>
      </c>
      <c r="P56" s="1" t="s">
        <v>753</v>
      </c>
      <c r="Q56" s="1" t="s">
        <v>52</v>
      </c>
      <c r="R56">
        <v>3</v>
      </c>
      <c r="S56" s="1" t="s">
        <v>52</v>
      </c>
      <c r="T56" s="8"/>
    </row>
    <row r="57" spans="1:20" ht="30" customHeight="1" x14ac:dyDescent="0.3">
      <c r="A57" s="10" t="s">
        <v>790</v>
      </c>
      <c r="B57" s="10" t="s">
        <v>52</v>
      </c>
      <c r="C57" s="10" t="s">
        <v>52</v>
      </c>
      <c r="D57" s="11">
        <v>1</v>
      </c>
      <c r="E57" s="12">
        <f>공종별내역서!F1177</f>
        <v>0</v>
      </c>
      <c r="F57" s="12">
        <f t="shared" si="5"/>
        <v>0</v>
      </c>
      <c r="G57" s="12">
        <f>공종별내역서!H1177</f>
        <v>0</v>
      </c>
      <c r="H57" s="12">
        <f t="shared" si="6"/>
        <v>0</v>
      </c>
      <c r="I57" s="12">
        <f>공종별내역서!J1177</f>
        <v>0</v>
      </c>
      <c r="J57" s="12">
        <f t="shared" si="7"/>
        <v>0</v>
      </c>
      <c r="K57" s="12">
        <f t="shared" si="8"/>
        <v>0</v>
      </c>
      <c r="L57" s="12">
        <f t="shared" si="9"/>
        <v>0</v>
      </c>
      <c r="M57" s="10" t="s">
        <v>52</v>
      </c>
      <c r="N57" s="1" t="s">
        <v>791</v>
      </c>
      <c r="O57" s="1" t="s">
        <v>52</v>
      </c>
      <c r="P57" s="1" t="s">
        <v>753</v>
      </c>
      <c r="Q57" s="1" t="s">
        <v>52</v>
      </c>
      <c r="R57">
        <v>3</v>
      </c>
      <c r="S57" s="1" t="s">
        <v>52</v>
      </c>
      <c r="T57" s="8"/>
    </row>
    <row r="58" spans="1:20" ht="30" customHeight="1" x14ac:dyDescent="0.3">
      <c r="A58" s="10" t="s">
        <v>796</v>
      </c>
      <c r="B58" s="10" t="s">
        <v>52</v>
      </c>
      <c r="C58" s="10" t="s">
        <v>52</v>
      </c>
      <c r="D58" s="11">
        <v>1</v>
      </c>
      <c r="E58" s="12">
        <f>공종별내역서!F1202</f>
        <v>0</v>
      </c>
      <c r="F58" s="12">
        <f t="shared" si="5"/>
        <v>0</v>
      </c>
      <c r="G58" s="12">
        <f>공종별내역서!H1202</f>
        <v>0</v>
      </c>
      <c r="H58" s="12">
        <f t="shared" si="6"/>
        <v>0</v>
      </c>
      <c r="I58" s="12">
        <f>공종별내역서!J1202</f>
        <v>0</v>
      </c>
      <c r="J58" s="12">
        <f t="shared" si="7"/>
        <v>0</v>
      </c>
      <c r="K58" s="12">
        <f t="shared" si="8"/>
        <v>0</v>
      </c>
      <c r="L58" s="12">
        <f t="shared" si="9"/>
        <v>0</v>
      </c>
      <c r="M58" s="10" t="s">
        <v>52</v>
      </c>
      <c r="N58" s="1" t="s">
        <v>797</v>
      </c>
      <c r="O58" s="1" t="s">
        <v>52</v>
      </c>
      <c r="P58" s="1" t="s">
        <v>753</v>
      </c>
      <c r="Q58" s="1" t="s">
        <v>52</v>
      </c>
      <c r="R58">
        <v>3</v>
      </c>
      <c r="S58" s="1" t="s">
        <v>52</v>
      </c>
      <c r="T58" s="8"/>
    </row>
    <row r="59" spans="1:20" ht="30" customHeight="1" x14ac:dyDescent="0.3">
      <c r="A59" s="10" t="s">
        <v>799</v>
      </c>
      <c r="B59" s="10" t="s">
        <v>52</v>
      </c>
      <c r="C59" s="10" t="s">
        <v>52</v>
      </c>
      <c r="D59" s="11">
        <v>1</v>
      </c>
      <c r="E59" s="12">
        <f>공종별내역서!F1227</f>
        <v>0</v>
      </c>
      <c r="F59" s="12">
        <f t="shared" si="5"/>
        <v>0</v>
      </c>
      <c r="G59" s="12">
        <f>공종별내역서!H1227</f>
        <v>0</v>
      </c>
      <c r="H59" s="12">
        <f t="shared" si="6"/>
        <v>0</v>
      </c>
      <c r="I59" s="12">
        <f>공종별내역서!J1227</f>
        <v>0</v>
      </c>
      <c r="J59" s="12">
        <f t="shared" si="7"/>
        <v>0</v>
      </c>
      <c r="K59" s="12">
        <f t="shared" si="8"/>
        <v>0</v>
      </c>
      <c r="L59" s="12">
        <f t="shared" si="9"/>
        <v>0</v>
      </c>
      <c r="M59" s="10" t="s">
        <v>52</v>
      </c>
      <c r="N59" s="1" t="s">
        <v>800</v>
      </c>
      <c r="O59" s="1" t="s">
        <v>52</v>
      </c>
      <c r="P59" s="1" t="s">
        <v>753</v>
      </c>
      <c r="Q59" s="1" t="s">
        <v>52</v>
      </c>
      <c r="R59">
        <v>3</v>
      </c>
      <c r="S59" s="1" t="s">
        <v>52</v>
      </c>
      <c r="T59" s="8"/>
    </row>
    <row r="60" spans="1:20" ht="30" customHeight="1" x14ac:dyDescent="0.3">
      <c r="A60" s="10" t="s">
        <v>804</v>
      </c>
      <c r="B60" s="10" t="s">
        <v>52</v>
      </c>
      <c r="C60" s="10" t="s">
        <v>52</v>
      </c>
      <c r="D60" s="11">
        <v>1</v>
      </c>
      <c r="E60" s="12">
        <f>공종별내역서!F1252</f>
        <v>0</v>
      </c>
      <c r="F60" s="12">
        <f t="shared" si="5"/>
        <v>0</v>
      </c>
      <c r="G60" s="12">
        <f>공종별내역서!H1252</f>
        <v>0</v>
      </c>
      <c r="H60" s="12">
        <f t="shared" si="6"/>
        <v>0</v>
      </c>
      <c r="I60" s="12">
        <f>공종별내역서!J1252</f>
        <v>0</v>
      </c>
      <c r="J60" s="12">
        <f t="shared" si="7"/>
        <v>0</v>
      </c>
      <c r="K60" s="12">
        <f t="shared" si="8"/>
        <v>0</v>
      </c>
      <c r="L60" s="12">
        <f t="shared" si="9"/>
        <v>0</v>
      </c>
      <c r="M60" s="10" t="s">
        <v>52</v>
      </c>
      <c r="N60" s="1" t="s">
        <v>805</v>
      </c>
      <c r="O60" s="1" t="s">
        <v>52</v>
      </c>
      <c r="P60" s="1" t="s">
        <v>52</v>
      </c>
      <c r="Q60" s="1" t="s">
        <v>298</v>
      </c>
      <c r="R60">
        <v>3</v>
      </c>
      <c r="S60" s="1" t="s">
        <v>52</v>
      </c>
      <c r="T60" s="8">
        <f>L60*1</f>
        <v>0</v>
      </c>
    </row>
    <row r="61" spans="1:20" ht="30" customHeight="1" x14ac:dyDescent="0.3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T61" s="8"/>
    </row>
    <row r="62" spans="1:20" ht="30" customHeight="1" x14ac:dyDescent="0.3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T62" s="8"/>
    </row>
    <row r="63" spans="1:20" ht="30" customHeight="1" x14ac:dyDescent="0.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T63" s="8"/>
    </row>
    <row r="64" spans="1:20" ht="30" customHeight="1" x14ac:dyDescent="0.3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T64" s="8"/>
    </row>
    <row r="65" spans="1:20" ht="30" customHeight="1" x14ac:dyDescent="0.3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T65" s="8"/>
    </row>
    <row r="66" spans="1:20" ht="30" customHeight="1" x14ac:dyDescent="0.3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T66" s="8"/>
    </row>
    <row r="67" spans="1:20" ht="30" customHeight="1" x14ac:dyDescent="0.3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T67" s="8"/>
    </row>
    <row r="68" spans="1:20" ht="30" customHeight="1" x14ac:dyDescent="0.3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T68" s="8"/>
    </row>
    <row r="69" spans="1:20" ht="30" customHeight="1" x14ac:dyDescent="0.3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T69" s="8"/>
    </row>
    <row r="70" spans="1:20" ht="30" customHeight="1" x14ac:dyDescent="0.3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T70" s="8"/>
    </row>
    <row r="71" spans="1:20" ht="30" customHeight="1" x14ac:dyDescent="0.3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T71" s="8"/>
    </row>
    <row r="72" spans="1:20" ht="30" customHeight="1" x14ac:dyDescent="0.3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T72" s="8"/>
    </row>
    <row r="73" spans="1:20" ht="30" customHeight="1" x14ac:dyDescent="0.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T73" s="8"/>
    </row>
    <row r="74" spans="1:20" ht="30" customHeight="1" x14ac:dyDescent="0.3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T74" s="8"/>
    </row>
    <row r="75" spans="1:20" ht="30" customHeight="1" x14ac:dyDescent="0.3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T75" s="8"/>
    </row>
    <row r="76" spans="1:20" ht="30" customHeight="1" x14ac:dyDescent="0.3">
      <c r="A76" s="10" t="s">
        <v>76</v>
      </c>
      <c r="B76" s="11"/>
      <c r="C76" s="11"/>
      <c r="D76" s="11"/>
      <c r="E76" s="11"/>
      <c r="F76" s="12">
        <f>F5</f>
        <v>0</v>
      </c>
      <c r="G76" s="11"/>
      <c r="H76" s="12">
        <f>H5</f>
        <v>0</v>
      </c>
      <c r="I76" s="11"/>
      <c r="J76" s="12">
        <f>J5</f>
        <v>0</v>
      </c>
      <c r="K76" s="11"/>
      <c r="L76" s="12">
        <f>L5</f>
        <v>0</v>
      </c>
      <c r="M76" s="11"/>
      <c r="T76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60C5D-3B5C-4BBD-AC07-06BDA1383527}">
  <sheetPr>
    <pageSetUpPr fitToPage="1"/>
  </sheetPr>
  <dimension ref="A1:AV1252"/>
  <sheetViews>
    <sheetView view="pageBreakPreview" zoomScale="40" zoomScaleNormal="70" zoomScaleSheetLayoutView="40" workbookViewId="0"/>
  </sheetViews>
  <sheetFormatPr defaultRowHeight="16.5" x14ac:dyDescent="0.3"/>
  <cols>
    <col min="1" max="2" width="30.75" customWidth="1"/>
    <col min="3" max="3" width="4.75" customWidth="1"/>
    <col min="4" max="4" width="8.75" customWidth="1"/>
    <col min="5" max="12" width="13.75" customWidth="1"/>
    <col min="13" max="13" width="12.75" customWidth="1"/>
    <col min="14" max="43" width="2.75" hidden="1" customWidth="1"/>
    <col min="44" max="44" width="10.75" hidden="1" customWidth="1"/>
    <col min="45" max="46" width="1.75" hidden="1" customWidth="1"/>
    <col min="47" max="47" width="24.75" hidden="1" customWidth="1"/>
    <col min="48" max="48" width="10.7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0" t="s">
        <v>2</v>
      </c>
      <c r="B2" s="20" t="s">
        <v>3</v>
      </c>
      <c r="C2" s="20" t="s">
        <v>4</v>
      </c>
      <c r="D2" s="20" t="s">
        <v>5</v>
      </c>
      <c r="E2" s="20" t="s">
        <v>6</v>
      </c>
      <c r="F2" s="20"/>
      <c r="G2" s="20" t="s">
        <v>9</v>
      </c>
      <c r="H2" s="20"/>
      <c r="I2" s="20" t="s">
        <v>10</v>
      </c>
      <c r="J2" s="20"/>
      <c r="K2" s="20" t="s">
        <v>11</v>
      </c>
      <c r="L2" s="20"/>
      <c r="M2" s="20" t="s">
        <v>12</v>
      </c>
      <c r="N2" s="16" t="s">
        <v>20</v>
      </c>
      <c r="O2" s="16" t="s">
        <v>14</v>
      </c>
      <c r="P2" s="16" t="s">
        <v>21</v>
      </c>
      <c r="Q2" s="16" t="s">
        <v>13</v>
      </c>
      <c r="R2" s="16" t="s">
        <v>22</v>
      </c>
      <c r="S2" s="16" t="s">
        <v>23</v>
      </c>
      <c r="T2" s="16" t="s">
        <v>24</v>
      </c>
      <c r="U2" s="16" t="s">
        <v>25</v>
      </c>
      <c r="V2" s="16" t="s">
        <v>26</v>
      </c>
      <c r="W2" s="16" t="s">
        <v>27</v>
      </c>
      <c r="X2" s="16" t="s">
        <v>28</v>
      </c>
      <c r="Y2" s="16" t="s">
        <v>29</v>
      </c>
      <c r="Z2" s="16" t="s">
        <v>30</v>
      </c>
      <c r="AA2" s="16" t="s">
        <v>31</v>
      </c>
      <c r="AB2" s="16" t="s">
        <v>32</v>
      </c>
      <c r="AC2" s="16" t="s">
        <v>33</v>
      </c>
      <c r="AD2" s="16" t="s">
        <v>34</v>
      </c>
      <c r="AE2" s="16" t="s">
        <v>35</v>
      </c>
      <c r="AF2" s="16" t="s">
        <v>36</v>
      </c>
      <c r="AG2" s="16" t="s">
        <v>37</v>
      </c>
      <c r="AH2" s="16" t="s">
        <v>38</v>
      </c>
      <c r="AI2" s="16" t="s">
        <v>39</v>
      </c>
      <c r="AJ2" s="16" t="s">
        <v>40</v>
      </c>
      <c r="AK2" s="16" t="s">
        <v>41</v>
      </c>
      <c r="AL2" s="16" t="s">
        <v>42</v>
      </c>
      <c r="AM2" s="16" t="s">
        <v>43</v>
      </c>
      <c r="AN2" s="16" t="s">
        <v>44</v>
      </c>
      <c r="AO2" s="16" t="s">
        <v>45</v>
      </c>
      <c r="AP2" s="16" t="s">
        <v>46</v>
      </c>
      <c r="AQ2" s="16" t="s">
        <v>47</v>
      </c>
      <c r="AR2" s="16" t="s">
        <v>48</v>
      </c>
      <c r="AS2" s="16" t="s">
        <v>16</v>
      </c>
      <c r="AT2" s="16" t="s">
        <v>17</v>
      </c>
      <c r="AU2" s="16" t="s">
        <v>49</v>
      </c>
      <c r="AV2" s="16" t="s">
        <v>50</v>
      </c>
    </row>
    <row r="3" spans="1:48" ht="30" customHeight="1" x14ac:dyDescent="0.3">
      <c r="A3" s="20"/>
      <c r="B3" s="20"/>
      <c r="C3" s="20"/>
      <c r="D3" s="20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20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</row>
    <row r="4" spans="1:48" ht="30" customHeight="1" x14ac:dyDescent="0.3">
      <c r="A4" s="13" t="s">
        <v>56</v>
      </c>
      <c r="B4" s="13" t="s">
        <v>58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57</v>
      </c>
    </row>
    <row r="5" spans="1:48" ht="30" customHeight="1" x14ac:dyDescent="0.3">
      <c r="A5" s="13" t="s">
        <v>59</v>
      </c>
      <c r="B5" s="13" t="s">
        <v>60</v>
      </c>
      <c r="C5" s="13" t="s">
        <v>61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3" t="s">
        <v>52</v>
      </c>
      <c r="N5" s="1" t="s">
        <v>62</v>
      </c>
      <c r="O5" s="1" t="s">
        <v>52</v>
      </c>
      <c r="P5" s="1" t="s">
        <v>52</v>
      </c>
      <c r="Q5" s="1" t="s">
        <v>57</v>
      </c>
      <c r="R5" s="1" t="s">
        <v>63</v>
      </c>
      <c r="S5" s="1" t="s">
        <v>64</v>
      </c>
      <c r="T5" s="1" t="s">
        <v>64</v>
      </c>
      <c r="AR5" s="1" t="s">
        <v>52</v>
      </c>
      <c r="AS5" s="1" t="s">
        <v>52</v>
      </c>
      <c r="AU5" s="1" t="s">
        <v>65</v>
      </c>
      <c r="AV5">
        <v>4</v>
      </c>
    </row>
    <row r="6" spans="1:48" ht="30" customHeight="1" x14ac:dyDescent="0.3">
      <c r="A6" s="13" t="s">
        <v>66</v>
      </c>
      <c r="B6" s="13" t="s">
        <v>67</v>
      </c>
      <c r="C6" s="13" t="s">
        <v>68</v>
      </c>
      <c r="D6" s="11">
        <v>17</v>
      </c>
      <c r="E6" s="12"/>
      <c r="F6" s="12"/>
      <c r="G6" s="12"/>
      <c r="H6" s="12"/>
      <c r="I6" s="12"/>
      <c r="J6" s="12"/>
      <c r="K6" s="12"/>
      <c r="L6" s="12"/>
      <c r="M6" s="13" t="s">
        <v>52</v>
      </c>
      <c r="N6" s="1" t="s">
        <v>69</v>
      </c>
      <c r="O6" s="1" t="s">
        <v>52</v>
      </c>
      <c r="P6" s="1" t="s">
        <v>52</v>
      </c>
      <c r="Q6" s="1" t="s">
        <v>57</v>
      </c>
      <c r="R6" s="1" t="s">
        <v>63</v>
      </c>
      <c r="S6" s="1" t="s">
        <v>64</v>
      </c>
      <c r="T6" s="1" t="s">
        <v>64</v>
      </c>
      <c r="AR6" s="1" t="s">
        <v>52</v>
      </c>
      <c r="AS6" s="1" t="s">
        <v>52</v>
      </c>
      <c r="AU6" s="1" t="s">
        <v>70</v>
      </c>
      <c r="AV6">
        <v>5</v>
      </c>
    </row>
    <row r="7" spans="1:48" ht="30" customHeight="1" x14ac:dyDescent="0.3">
      <c r="A7" s="13" t="s">
        <v>71</v>
      </c>
      <c r="B7" s="13" t="s">
        <v>72</v>
      </c>
      <c r="C7" s="13" t="s">
        <v>73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3" t="s">
        <v>52</v>
      </c>
      <c r="N7" s="1" t="s">
        <v>74</v>
      </c>
      <c r="O7" s="1" t="s">
        <v>52</v>
      </c>
      <c r="P7" s="1" t="s">
        <v>52</v>
      </c>
      <c r="Q7" s="1" t="s">
        <v>57</v>
      </c>
      <c r="R7" s="1" t="s">
        <v>63</v>
      </c>
      <c r="S7" s="1" t="s">
        <v>64</v>
      </c>
      <c r="T7" s="1" t="s">
        <v>64</v>
      </c>
      <c r="AR7" s="1" t="s">
        <v>52</v>
      </c>
      <c r="AS7" s="1" t="s">
        <v>52</v>
      </c>
      <c r="AU7" s="1" t="s">
        <v>75</v>
      </c>
      <c r="AV7">
        <v>6</v>
      </c>
    </row>
    <row r="8" spans="1:48" ht="30" customHeight="1" x14ac:dyDescent="0.3">
      <c r="A8" s="11"/>
      <c r="B8" s="11"/>
      <c r="C8" s="11"/>
      <c r="D8" s="11"/>
      <c r="E8" s="12"/>
      <c r="F8" s="12"/>
      <c r="G8" s="12"/>
      <c r="H8" s="12"/>
      <c r="I8" s="12"/>
      <c r="J8" s="12"/>
      <c r="K8" s="12"/>
      <c r="L8" s="12"/>
      <c r="M8" s="11"/>
      <c r="Q8" s="1" t="s">
        <v>57</v>
      </c>
    </row>
    <row r="9" spans="1:48" ht="30" customHeight="1" x14ac:dyDescent="0.3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57</v>
      </c>
    </row>
    <row r="10" spans="1:48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57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57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57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57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57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57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57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57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57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57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57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57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57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57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57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57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57</v>
      </c>
    </row>
    <row r="27" spans="1:48" ht="30" customHeight="1" x14ac:dyDescent="0.3">
      <c r="A27" s="11"/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Q27" s="1" t="s">
        <v>57</v>
      </c>
    </row>
    <row r="28" spans="1:48" ht="30" customHeight="1" x14ac:dyDescent="0.3">
      <c r="A28" s="13" t="s">
        <v>76</v>
      </c>
      <c r="B28" s="11"/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N28" t="s">
        <v>77</v>
      </c>
    </row>
    <row r="29" spans="1:48" ht="30" customHeight="1" x14ac:dyDescent="0.3">
      <c r="A29" s="13" t="s">
        <v>78</v>
      </c>
      <c r="B29" s="13" t="s">
        <v>58</v>
      </c>
      <c r="C29" s="11"/>
      <c r="D29" s="11"/>
      <c r="E29" s="12"/>
      <c r="F29" s="12"/>
      <c r="G29" s="12"/>
      <c r="H29" s="12"/>
      <c r="I29" s="12"/>
      <c r="J29" s="12"/>
      <c r="K29" s="12"/>
      <c r="L29" s="12"/>
      <c r="M29" s="11"/>
      <c r="Q29" s="1" t="s">
        <v>79</v>
      </c>
    </row>
    <row r="30" spans="1:48" ht="30" customHeight="1" x14ac:dyDescent="0.3">
      <c r="A30" s="13" t="s">
        <v>80</v>
      </c>
      <c r="B30" s="13" t="s">
        <v>81</v>
      </c>
      <c r="C30" s="13" t="s">
        <v>82</v>
      </c>
      <c r="D30" s="11">
        <v>0.06</v>
      </c>
      <c r="E30" s="12"/>
      <c r="F30" s="12"/>
      <c r="G30" s="12"/>
      <c r="H30" s="12"/>
      <c r="I30" s="12"/>
      <c r="J30" s="12"/>
      <c r="K30" s="12"/>
      <c r="L30" s="12"/>
      <c r="M30" s="13" t="s">
        <v>52</v>
      </c>
      <c r="N30" s="1" t="s">
        <v>83</v>
      </c>
      <c r="O30" s="1" t="s">
        <v>52</v>
      </c>
      <c r="P30" s="1" t="s">
        <v>52</v>
      </c>
      <c r="Q30" s="1" t="s">
        <v>79</v>
      </c>
      <c r="R30" s="1" t="s">
        <v>64</v>
      </c>
      <c r="S30" s="1" t="s">
        <v>64</v>
      </c>
      <c r="T30" s="1" t="s">
        <v>63</v>
      </c>
      <c r="AR30" s="1" t="s">
        <v>52</v>
      </c>
      <c r="AS30" s="1" t="s">
        <v>52</v>
      </c>
      <c r="AU30" s="1" t="s">
        <v>84</v>
      </c>
      <c r="AV30">
        <v>8</v>
      </c>
    </row>
    <row r="31" spans="1:48" ht="30" customHeight="1" x14ac:dyDescent="0.3">
      <c r="A31" s="13" t="s">
        <v>85</v>
      </c>
      <c r="B31" s="13" t="s">
        <v>86</v>
      </c>
      <c r="C31" s="13" t="s">
        <v>82</v>
      </c>
      <c r="D31" s="11">
        <v>5.8999999999999997E-2</v>
      </c>
      <c r="E31" s="12"/>
      <c r="F31" s="12"/>
      <c r="G31" s="12"/>
      <c r="H31" s="12"/>
      <c r="I31" s="12"/>
      <c r="J31" s="12"/>
      <c r="K31" s="12"/>
      <c r="L31" s="12"/>
      <c r="M31" s="13" t="s">
        <v>52</v>
      </c>
      <c r="N31" s="1" t="s">
        <v>87</v>
      </c>
      <c r="O31" s="1" t="s">
        <v>52</v>
      </c>
      <c r="P31" s="1" t="s">
        <v>52</v>
      </c>
      <c r="Q31" s="1" t="s">
        <v>79</v>
      </c>
      <c r="R31" s="1" t="s">
        <v>63</v>
      </c>
      <c r="S31" s="1" t="s">
        <v>64</v>
      </c>
      <c r="T31" s="1" t="s">
        <v>64</v>
      </c>
      <c r="AR31" s="1" t="s">
        <v>52</v>
      </c>
      <c r="AS31" s="1" t="s">
        <v>52</v>
      </c>
      <c r="AU31" s="1" t="s">
        <v>88</v>
      </c>
      <c r="AV31">
        <v>9</v>
      </c>
    </row>
    <row r="32" spans="1:48" ht="30" customHeight="1" x14ac:dyDescent="0.3">
      <c r="A32" s="11"/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1"/>
      <c r="Q32" s="1" t="s">
        <v>79</v>
      </c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79</v>
      </c>
    </row>
    <row r="34" spans="1:17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79</v>
      </c>
    </row>
    <row r="35" spans="1:17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79</v>
      </c>
    </row>
    <row r="36" spans="1:17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79</v>
      </c>
    </row>
    <row r="37" spans="1:17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79</v>
      </c>
    </row>
    <row r="38" spans="1:17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79</v>
      </c>
    </row>
    <row r="39" spans="1:17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79</v>
      </c>
    </row>
    <row r="40" spans="1:17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79</v>
      </c>
    </row>
    <row r="41" spans="1:1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79</v>
      </c>
    </row>
    <row r="42" spans="1:1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79</v>
      </c>
    </row>
    <row r="43" spans="1:1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79</v>
      </c>
    </row>
    <row r="44" spans="1:1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79</v>
      </c>
    </row>
    <row r="45" spans="1:1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79</v>
      </c>
    </row>
    <row r="46" spans="1:1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79</v>
      </c>
    </row>
    <row r="47" spans="1:1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79</v>
      </c>
    </row>
    <row r="48" spans="1:1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79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79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79</v>
      </c>
    </row>
    <row r="51" spans="1:48" ht="30" customHeight="1" x14ac:dyDescent="0.3">
      <c r="A51" s="11"/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Q51" s="1" t="s">
        <v>79</v>
      </c>
    </row>
    <row r="52" spans="1:48" ht="30" customHeight="1" x14ac:dyDescent="0.3">
      <c r="A52" s="11"/>
      <c r="B52" s="11"/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79</v>
      </c>
    </row>
    <row r="53" spans="1:48" ht="30" customHeight="1" x14ac:dyDescent="0.3">
      <c r="A53" s="13" t="s">
        <v>76</v>
      </c>
      <c r="B53" s="11"/>
      <c r="C53" s="11"/>
      <c r="D53" s="11"/>
      <c r="E53" s="12"/>
      <c r="F53" s="12"/>
      <c r="G53" s="12"/>
      <c r="H53" s="12"/>
      <c r="I53" s="12"/>
      <c r="J53" s="12"/>
      <c r="K53" s="12"/>
      <c r="L53" s="12"/>
      <c r="M53" s="11"/>
      <c r="N53" t="s">
        <v>77</v>
      </c>
    </row>
    <row r="54" spans="1:48" ht="30" customHeight="1" x14ac:dyDescent="0.3">
      <c r="A54" s="13" t="s">
        <v>89</v>
      </c>
      <c r="B54" s="13" t="s">
        <v>58</v>
      </c>
      <c r="C54" s="11"/>
      <c r="D54" s="11"/>
      <c r="E54" s="12"/>
      <c r="F54" s="12"/>
      <c r="G54" s="12"/>
      <c r="H54" s="12"/>
      <c r="I54" s="12"/>
      <c r="J54" s="12"/>
      <c r="K54" s="12"/>
      <c r="L54" s="12"/>
      <c r="M54" s="11"/>
      <c r="Q54" s="1" t="s">
        <v>90</v>
      </c>
    </row>
    <row r="55" spans="1:48" ht="30" customHeight="1" x14ac:dyDescent="0.3">
      <c r="A55" s="13" t="s">
        <v>91</v>
      </c>
      <c r="B55" s="13" t="s">
        <v>92</v>
      </c>
      <c r="C55" s="13" t="s">
        <v>68</v>
      </c>
      <c r="D55" s="11">
        <v>33</v>
      </c>
      <c r="E55" s="12"/>
      <c r="F55" s="12"/>
      <c r="G55" s="12"/>
      <c r="H55" s="12"/>
      <c r="I55" s="12"/>
      <c r="J55" s="12"/>
      <c r="K55" s="12"/>
      <c r="L55" s="12"/>
      <c r="M55" s="13" t="s">
        <v>52</v>
      </c>
      <c r="N55" s="1" t="s">
        <v>93</v>
      </c>
      <c r="O55" s="1" t="s">
        <v>52</v>
      </c>
      <c r="P55" s="1" t="s">
        <v>52</v>
      </c>
      <c r="Q55" s="1" t="s">
        <v>90</v>
      </c>
      <c r="R55" s="1" t="s">
        <v>63</v>
      </c>
      <c r="S55" s="1" t="s">
        <v>64</v>
      </c>
      <c r="T55" s="1" t="s">
        <v>64</v>
      </c>
      <c r="AR55" s="1" t="s">
        <v>52</v>
      </c>
      <c r="AS55" s="1" t="s">
        <v>52</v>
      </c>
      <c r="AU55" s="1" t="s">
        <v>94</v>
      </c>
      <c r="AV55">
        <v>11</v>
      </c>
    </row>
    <row r="56" spans="1:48" ht="30" customHeight="1" x14ac:dyDescent="0.3">
      <c r="A56" s="13" t="s">
        <v>95</v>
      </c>
      <c r="B56" s="13" t="s">
        <v>96</v>
      </c>
      <c r="C56" s="13" t="s">
        <v>97</v>
      </c>
      <c r="D56" s="11">
        <v>16</v>
      </c>
      <c r="E56" s="12"/>
      <c r="F56" s="12"/>
      <c r="G56" s="12"/>
      <c r="H56" s="12"/>
      <c r="I56" s="12"/>
      <c r="J56" s="12"/>
      <c r="K56" s="12"/>
      <c r="L56" s="12"/>
      <c r="M56" s="13" t="s">
        <v>52</v>
      </c>
      <c r="N56" s="1" t="s">
        <v>98</v>
      </c>
      <c r="O56" s="1" t="s">
        <v>52</v>
      </c>
      <c r="P56" s="1" t="s">
        <v>52</v>
      </c>
      <c r="Q56" s="1" t="s">
        <v>90</v>
      </c>
      <c r="R56" s="1" t="s">
        <v>63</v>
      </c>
      <c r="S56" s="1" t="s">
        <v>64</v>
      </c>
      <c r="T56" s="1" t="s">
        <v>64</v>
      </c>
      <c r="AR56" s="1" t="s">
        <v>52</v>
      </c>
      <c r="AS56" s="1" t="s">
        <v>52</v>
      </c>
      <c r="AU56" s="1" t="s">
        <v>99</v>
      </c>
      <c r="AV56">
        <v>12</v>
      </c>
    </row>
    <row r="57" spans="1:48" ht="30" customHeight="1" x14ac:dyDescent="0.3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90</v>
      </c>
    </row>
    <row r="58" spans="1:48" ht="30" customHeight="1" x14ac:dyDescent="0.3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90</v>
      </c>
    </row>
    <row r="59" spans="1:48" ht="30" customHeight="1" x14ac:dyDescent="0.3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90</v>
      </c>
    </row>
    <row r="60" spans="1:48" ht="30" customHeight="1" x14ac:dyDescent="0.3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90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90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90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90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90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90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90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90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90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90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90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90</v>
      </c>
    </row>
    <row r="72" spans="1:48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90</v>
      </c>
    </row>
    <row r="73" spans="1:48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90</v>
      </c>
    </row>
    <row r="74" spans="1:48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90</v>
      </c>
    </row>
    <row r="75" spans="1:48" ht="30" customHeight="1" x14ac:dyDescent="0.3">
      <c r="A75" s="11"/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Q75" s="1" t="s">
        <v>90</v>
      </c>
    </row>
    <row r="76" spans="1:48" ht="30" customHeight="1" x14ac:dyDescent="0.3">
      <c r="A76" s="11"/>
      <c r="B76" s="11"/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90</v>
      </c>
    </row>
    <row r="77" spans="1:48" ht="30" customHeight="1" x14ac:dyDescent="0.3">
      <c r="A77" s="11"/>
      <c r="B77" s="11"/>
      <c r="C77" s="11"/>
      <c r="D77" s="11"/>
      <c r="E77" s="12"/>
      <c r="F77" s="12"/>
      <c r="G77" s="12"/>
      <c r="H77" s="12"/>
      <c r="I77" s="12"/>
      <c r="J77" s="12"/>
      <c r="K77" s="12"/>
      <c r="L77" s="12"/>
      <c r="M77" s="11"/>
      <c r="Q77" s="1" t="s">
        <v>90</v>
      </c>
    </row>
    <row r="78" spans="1:48" ht="30" customHeight="1" x14ac:dyDescent="0.3">
      <c r="A78" s="13" t="s">
        <v>76</v>
      </c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1"/>
      <c r="N78" t="s">
        <v>77</v>
      </c>
    </row>
    <row r="79" spans="1:48" ht="30" customHeight="1" x14ac:dyDescent="0.3">
      <c r="A79" s="13" t="s">
        <v>100</v>
      </c>
      <c r="B79" s="13" t="s">
        <v>58</v>
      </c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101</v>
      </c>
    </row>
    <row r="80" spans="1:48" ht="30" customHeight="1" x14ac:dyDescent="0.3">
      <c r="A80" s="13" t="s">
        <v>102</v>
      </c>
      <c r="B80" s="13" t="s">
        <v>103</v>
      </c>
      <c r="C80" s="13" t="s">
        <v>68</v>
      </c>
      <c r="D80" s="11">
        <v>68</v>
      </c>
      <c r="E80" s="12"/>
      <c r="F80" s="12"/>
      <c r="G80" s="12"/>
      <c r="H80" s="12"/>
      <c r="I80" s="12"/>
      <c r="J80" s="12"/>
      <c r="K80" s="12"/>
      <c r="L80" s="12"/>
      <c r="M80" s="13" t="s">
        <v>52</v>
      </c>
      <c r="N80" s="1" t="s">
        <v>104</v>
      </c>
      <c r="O80" s="1" t="s">
        <v>52</v>
      </c>
      <c r="P80" s="1" t="s">
        <v>52</v>
      </c>
      <c r="Q80" s="1" t="s">
        <v>101</v>
      </c>
      <c r="R80" s="1" t="s">
        <v>64</v>
      </c>
      <c r="S80" s="1" t="s">
        <v>64</v>
      </c>
      <c r="T80" s="1" t="s">
        <v>63</v>
      </c>
      <c r="AR80" s="1" t="s">
        <v>52</v>
      </c>
      <c r="AS80" s="1" t="s">
        <v>52</v>
      </c>
      <c r="AU80" s="1" t="s">
        <v>105</v>
      </c>
      <c r="AV80">
        <v>14</v>
      </c>
    </row>
    <row r="81" spans="1:48" ht="30" customHeight="1" x14ac:dyDescent="0.3">
      <c r="A81" s="13" t="s">
        <v>102</v>
      </c>
      <c r="B81" s="13" t="s">
        <v>106</v>
      </c>
      <c r="C81" s="13" t="s">
        <v>68</v>
      </c>
      <c r="D81" s="11">
        <v>16</v>
      </c>
      <c r="E81" s="12"/>
      <c r="F81" s="12"/>
      <c r="G81" s="12"/>
      <c r="H81" s="12"/>
      <c r="I81" s="12"/>
      <c r="J81" s="12"/>
      <c r="K81" s="12"/>
      <c r="L81" s="12"/>
      <c r="M81" s="13" t="s">
        <v>52</v>
      </c>
      <c r="N81" s="1" t="s">
        <v>107</v>
      </c>
      <c r="O81" s="1" t="s">
        <v>52</v>
      </c>
      <c r="P81" s="1" t="s">
        <v>52</v>
      </c>
      <c r="Q81" s="1" t="s">
        <v>101</v>
      </c>
      <c r="R81" s="1" t="s">
        <v>64</v>
      </c>
      <c r="S81" s="1" t="s">
        <v>64</v>
      </c>
      <c r="T81" s="1" t="s">
        <v>63</v>
      </c>
      <c r="AR81" s="1" t="s">
        <v>52</v>
      </c>
      <c r="AS81" s="1" t="s">
        <v>52</v>
      </c>
      <c r="AU81" s="1" t="s">
        <v>108</v>
      </c>
      <c r="AV81">
        <v>15</v>
      </c>
    </row>
    <row r="82" spans="1:48" ht="30" customHeight="1" x14ac:dyDescent="0.3">
      <c r="A82" s="13" t="s">
        <v>109</v>
      </c>
      <c r="B82" s="13" t="s">
        <v>110</v>
      </c>
      <c r="C82" s="13" t="s">
        <v>68</v>
      </c>
      <c r="D82" s="11">
        <v>15</v>
      </c>
      <c r="E82" s="12"/>
      <c r="F82" s="12"/>
      <c r="G82" s="12"/>
      <c r="H82" s="12"/>
      <c r="I82" s="12"/>
      <c r="J82" s="12"/>
      <c r="K82" s="12"/>
      <c r="L82" s="12"/>
      <c r="M82" s="13" t="s">
        <v>52</v>
      </c>
      <c r="N82" s="1" t="s">
        <v>111</v>
      </c>
      <c r="O82" s="1" t="s">
        <v>52</v>
      </c>
      <c r="P82" s="1" t="s">
        <v>52</v>
      </c>
      <c r="Q82" s="1" t="s">
        <v>101</v>
      </c>
      <c r="R82" s="1" t="s">
        <v>63</v>
      </c>
      <c r="S82" s="1" t="s">
        <v>64</v>
      </c>
      <c r="T82" s="1" t="s">
        <v>64</v>
      </c>
      <c r="AR82" s="1" t="s">
        <v>52</v>
      </c>
      <c r="AS82" s="1" t="s">
        <v>52</v>
      </c>
      <c r="AU82" s="1" t="s">
        <v>112</v>
      </c>
      <c r="AV82">
        <v>16</v>
      </c>
    </row>
    <row r="83" spans="1:48" ht="30" customHeight="1" x14ac:dyDescent="0.3">
      <c r="A83" s="13" t="s">
        <v>113</v>
      </c>
      <c r="B83" s="13" t="s">
        <v>114</v>
      </c>
      <c r="C83" s="13" t="s">
        <v>68</v>
      </c>
      <c r="D83" s="11">
        <v>31</v>
      </c>
      <c r="E83" s="12"/>
      <c r="F83" s="12"/>
      <c r="G83" s="12"/>
      <c r="H83" s="12"/>
      <c r="I83" s="12"/>
      <c r="J83" s="12"/>
      <c r="K83" s="12"/>
      <c r="L83" s="12"/>
      <c r="M83" s="13" t="s">
        <v>52</v>
      </c>
      <c r="N83" s="1" t="s">
        <v>115</v>
      </c>
      <c r="O83" s="1" t="s">
        <v>52</v>
      </c>
      <c r="P83" s="1" t="s">
        <v>52</v>
      </c>
      <c r="Q83" s="1" t="s">
        <v>101</v>
      </c>
      <c r="R83" s="1" t="s">
        <v>63</v>
      </c>
      <c r="S83" s="1" t="s">
        <v>64</v>
      </c>
      <c r="T83" s="1" t="s">
        <v>64</v>
      </c>
      <c r="AR83" s="1" t="s">
        <v>52</v>
      </c>
      <c r="AS83" s="1" t="s">
        <v>52</v>
      </c>
      <c r="AU83" s="1" t="s">
        <v>116</v>
      </c>
      <c r="AV83">
        <v>17</v>
      </c>
    </row>
    <row r="84" spans="1:48" ht="30" customHeight="1" x14ac:dyDescent="0.3">
      <c r="A84" s="13" t="s">
        <v>117</v>
      </c>
      <c r="B84" s="13" t="s">
        <v>118</v>
      </c>
      <c r="C84" s="13" t="s">
        <v>68</v>
      </c>
      <c r="D84" s="11">
        <v>15</v>
      </c>
      <c r="E84" s="12"/>
      <c r="F84" s="12"/>
      <c r="G84" s="12"/>
      <c r="H84" s="12"/>
      <c r="I84" s="12"/>
      <c r="J84" s="12"/>
      <c r="K84" s="12"/>
      <c r="L84" s="12"/>
      <c r="M84" s="13" t="s">
        <v>52</v>
      </c>
      <c r="N84" s="1" t="s">
        <v>119</v>
      </c>
      <c r="O84" s="1" t="s">
        <v>52</v>
      </c>
      <c r="P84" s="1" t="s">
        <v>52</v>
      </c>
      <c r="Q84" s="1" t="s">
        <v>101</v>
      </c>
      <c r="R84" s="1" t="s">
        <v>63</v>
      </c>
      <c r="S84" s="1" t="s">
        <v>64</v>
      </c>
      <c r="T84" s="1" t="s">
        <v>64</v>
      </c>
      <c r="AR84" s="1" t="s">
        <v>52</v>
      </c>
      <c r="AS84" s="1" t="s">
        <v>52</v>
      </c>
      <c r="AU84" s="1" t="s">
        <v>120</v>
      </c>
      <c r="AV84">
        <v>18</v>
      </c>
    </row>
    <row r="85" spans="1:48" ht="30" customHeight="1" x14ac:dyDescent="0.3">
      <c r="A85" s="13" t="s">
        <v>121</v>
      </c>
      <c r="B85" s="13" t="s">
        <v>122</v>
      </c>
      <c r="C85" s="13" t="s">
        <v>68</v>
      </c>
      <c r="D85" s="11">
        <v>33</v>
      </c>
      <c r="E85" s="12"/>
      <c r="F85" s="12"/>
      <c r="G85" s="12"/>
      <c r="H85" s="12"/>
      <c r="I85" s="12"/>
      <c r="J85" s="12"/>
      <c r="K85" s="12"/>
      <c r="L85" s="12"/>
      <c r="M85" s="13" t="s">
        <v>52</v>
      </c>
      <c r="N85" s="1" t="s">
        <v>123</v>
      </c>
      <c r="O85" s="1" t="s">
        <v>52</v>
      </c>
      <c r="P85" s="1" t="s">
        <v>52</v>
      </c>
      <c r="Q85" s="1" t="s">
        <v>101</v>
      </c>
      <c r="R85" s="1" t="s">
        <v>63</v>
      </c>
      <c r="S85" s="1" t="s">
        <v>64</v>
      </c>
      <c r="T85" s="1" t="s">
        <v>64</v>
      </c>
      <c r="AR85" s="1" t="s">
        <v>52</v>
      </c>
      <c r="AS85" s="1" t="s">
        <v>52</v>
      </c>
      <c r="AU85" s="1" t="s">
        <v>124</v>
      </c>
      <c r="AV85">
        <v>19</v>
      </c>
    </row>
    <row r="86" spans="1:48" ht="30" customHeight="1" x14ac:dyDescent="0.3">
      <c r="A86" s="13" t="s">
        <v>125</v>
      </c>
      <c r="B86" s="13" t="s">
        <v>126</v>
      </c>
      <c r="C86" s="13" t="s">
        <v>68</v>
      </c>
      <c r="D86" s="11">
        <v>15</v>
      </c>
      <c r="E86" s="12"/>
      <c r="F86" s="12"/>
      <c r="G86" s="12"/>
      <c r="H86" s="12"/>
      <c r="I86" s="12"/>
      <c r="J86" s="12"/>
      <c r="K86" s="12"/>
      <c r="L86" s="12"/>
      <c r="M86" s="13" t="s">
        <v>52</v>
      </c>
      <c r="N86" s="1" t="s">
        <v>127</v>
      </c>
      <c r="O86" s="1" t="s">
        <v>52</v>
      </c>
      <c r="P86" s="1" t="s">
        <v>52</v>
      </c>
      <c r="Q86" s="1" t="s">
        <v>101</v>
      </c>
      <c r="R86" s="1" t="s">
        <v>63</v>
      </c>
      <c r="S86" s="1" t="s">
        <v>64</v>
      </c>
      <c r="T86" s="1" t="s">
        <v>64</v>
      </c>
      <c r="AR86" s="1" t="s">
        <v>52</v>
      </c>
      <c r="AS86" s="1" t="s">
        <v>52</v>
      </c>
      <c r="AU86" s="1" t="s">
        <v>128</v>
      </c>
      <c r="AV86">
        <v>20</v>
      </c>
    </row>
    <row r="87" spans="1:48" ht="30" customHeight="1" x14ac:dyDescent="0.3">
      <c r="A87" s="13" t="s">
        <v>129</v>
      </c>
      <c r="B87" s="13" t="s">
        <v>130</v>
      </c>
      <c r="C87" s="13" t="s">
        <v>68</v>
      </c>
      <c r="D87" s="11">
        <v>33</v>
      </c>
      <c r="E87" s="12"/>
      <c r="F87" s="12"/>
      <c r="G87" s="12"/>
      <c r="H87" s="12"/>
      <c r="I87" s="12"/>
      <c r="J87" s="12"/>
      <c r="K87" s="12"/>
      <c r="L87" s="12"/>
      <c r="M87" s="13" t="s">
        <v>52</v>
      </c>
      <c r="N87" s="1" t="s">
        <v>131</v>
      </c>
      <c r="O87" s="1" t="s">
        <v>52</v>
      </c>
      <c r="P87" s="1" t="s">
        <v>52</v>
      </c>
      <c r="Q87" s="1" t="s">
        <v>101</v>
      </c>
      <c r="R87" s="1" t="s">
        <v>63</v>
      </c>
      <c r="S87" s="1" t="s">
        <v>64</v>
      </c>
      <c r="T87" s="1" t="s">
        <v>64</v>
      </c>
      <c r="AR87" s="1" t="s">
        <v>52</v>
      </c>
      <c r="AS87" s="1" t="s">
        <v>52</v>
      </c>
      <c r="AU87" s="1" t="s">
        <v>132</v>
      </c>
      <c r="AV87">
        <v>21</v>
      </c>
    </row>
    <row r="88" spans="1:48" ht="30" customHeight="1" x14ac:dyDescent="0.3">
      <c r="A88" s="13" t="s">
        <v>133</v>
      </c>
      <c r="B88" s="13" t="s">
        <v>134</v>
      </c>
      <c r="C88" s="13" t="s">
        <v>68</v>
      </c>
      <c r="D88" s="11">
        <v>33</v>
      </c>
      <c r="E88" s="12"/>
      <c r="F88" s="12"/>
      <c r="G88" s="12"/>
      <c r="H88" s="12"/>
      <c r="I88" s="12"/>
      <c r="J88" s="12"/>
      <c r="K88" s="12"/>
      <c r="L88" s="12"/>
      <c r="M88" s="13" t="s">
        <v>52</v>
      </c>
      <c r="N88" s="1" t="s">
        <v>135</v>
      </c>
      <c r="O88" s="1" t="s">
        <v>52</v>
      </c>
      <c r="P88" s="1" t="s">
        <v>52</v>
      </c>
      <c r="Q88" s="1" t="s">
        <v>101</v>
      </c>
      <c r="R88" s="1" t="s">
        <v>63</v>
      </c>
      <c r="S88" s="1" t="s">
        <v>64</v>
      </c>
      <c r="T88" s="1" t="s">
        <v>64</v>
      </c>
      <c r="AR88" s="1" t="s">
        <v>52</v>
      </c>
      <c r="AS88" s="1" t="s">
        <v>52</v>
      </c>
      <c r="AU88" s="1" t="s">
        <v>136</v>
      </c>
      <c r="AV88">
        <v>22</v>
      </c>
    </row>
    <row r="89" spans="1:48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101</v>
      </c>
    </row>
    <row r="90" spans="1:48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101</v>
      </c>
    </row>
    <row r="91" spans="1:48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101</v>
      </c>
    </row>
    <row r="92" spans="1:48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101</v>
      </c>
    </row>
    <row r="93" spans="1:48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101</v>
      </c>
    </row>
    <row r="94" spans="1:48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101</v>
      </c>
    </row>
    <row r="95" spans="1:48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101</v>
      </c>
    </row>
    <row r="96" spans="1:48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101</v>
      </c>
    </row>
    <row r="97" spans="1:48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101</v>
      </c>
    </row>
    <row r="98" spans="1:48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101</v>
      </c>
    </row>
    <row r="99" spans="1:48" ht="30" customHeight="1" x14ac:dyDescent="0.3">
      <c r="A99" s="11"/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Q99" s="1" t="s">
        <v>101</v>
      </c>
    </row>
    <row r="100" spans="1:48" ht="30" customHeight="1" x14ac:dyDescent="0.3">
      <c r="A100" s="11"/>
      <c r="B100" s="11"/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101</v>
      </c>
    </row>
    <row r="101" spans="1:48" ht="30" customHeight="1" x14ac:dyDescent="0.3">
      <c r="A101" s="11"/>
      <c r="B101" s="11"/>
      <c r="C101" s="11"/>
      <c r="D101" s="11"/>
      <c r="E101" s="12"/>
      <c r="F101" s="12"/>
      <c r="G101" s="12"/>
      <c r="H101" s="12"/>
      <c r="I101" s="12"/>
      <c r="J101" s="12"/>
      <c r="K101" s="12"/>
      <c r="L101" s="12"/>
      <c r="M101" s="11"/>
      <c r="Q101" s="1" t="s">
        <v>101</v>
      </c>
    </row>
    <row r="102" spans="1:48" ht="30" customHeight="1" x14ac:dyDescent="0.3">
      <c r="A102" s="11"/>
      <c r="B102" s="11"/>
      <c r="C102" s="11"/>
      <c r="D102" s="11"/>
      <c r="E102" s="12"/>
      <c r="F102" s="12"/>
      <c r="G102" s="12"/>
      <c r="H102" s="12"/>
      <c r="I102" s="12"/>
      <c r="J102" s="12"/>
      <c r="K102" s="12"/>
      <c r="L102" s="12"/>
      <c r="M102" s="11"/>
      <c r="Q102" s="1" t="s">
        <v>101</v>
      </c>
    </row>
    <row r="103" spans="1:48" ht="30" customHeight="1" x14ac:dyDescent="0.3">
      <c r="A103" s="13" t="s">
        <v>76</v>
      </c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N103" t="s">
        <v>77</v>
      </c>
    </row>
    <row r="104" spans="1:48" ht="30" customHeight="1" x14ac:dyDescent="0.3">
      <c r="A104" s="13" t="s">
        <v>137</v>
      </c>
      <c r="B104" s="13" t="s">
        <v>58</v>
      </c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138</v>
      </c>
    </row>
    <row r="105" spans="1:48" ht="30" customHeight="1" x14ac:dyDescent="0.3">
      <c r="A105" s="13" t="s">
        <v>139</v>
      </c>
      <c r="B105" s="13" t="s">
        <v>140</v>
      </c>
      <c r="C105" s="13" t="s">
        <v>141</v>
      </c>
      <c r="D105" s="11">
        <v>1</v>
      </c>
      <c r="E105" s="12"/>
      <c r="F105" s="12"/>
      <c r="G105" s="12"/>
      <c r="H105" s="12"/>
      <c r="I105" s="12"/>
      <c r="J105" s="12"/>
      <c r="K105" s="12"/>
      <c r="L105" s="12"/>
      <c r="M105" s="13" t="s">
        <v>52</v>
      </c>
      <c r="N105" s="1" t="s">
        <v>142</v>
      </c>
      <c r="O105" s="1" t="s">
        <v>52</v>
      </c>
      <c r="P105" s="1" t="s">
        <v>52</v>
      </c>
      <c r="Q105" s="1" t="s">
        <v>138</v>
      </c>
      <c r="R105" s="1" t="s">
        <v>64</v>
      </c>
      <c r="S105" s="1" t="s">
        <v>64</v>
      </c>
      <c r="T105" s="1" t="s">
        <v>63</v>
      </c>
      <c r="AR105" s="1" t="s">
        <v>52</v>
      </c>
      <c r="AS105" s="1" t="s">
        <v>52</v>
      </c>
      <c r="AU105" s="1" t="s">
        <v>143</v>
      </c>
      <c r="AV105">
        <v>24</v>
      </c>
    </row>
    <row r="106" spans="1:48" ht="30" customHeight="1" x14ac:dyDescent="0.3">
      <c r="A106" s="13" t="s">
        <v>144</v>
      </c>
      <c r="B106" s="13" t="s">
        <v>52</v>
      </c>
      <c r="C106" s="13" t="s">
        <v>68</v>
      </c>
      <c r="D106" s="11">
        <v>1</v>
      </c>
      <c r="E106" s="12"/>
      <c r="F106" s="12"/>
      <c r="G106" s="12"/>
      <c r="H106" s="12"/>
      <c r="I106" s="12"/>
      <c r="J106" s="12"/>
      <c r="K106" s="12"/>
      <c r="L106" s="12"/>
      <c r="M106" s="13" t="s">
        <v>52</v>
      </c>
      <c r="N106" s="1" t="s">
        <v>145</v>
      </c>
      <c r="O106" s="1" t="s">
        <v>52</v>
      </c>
      <c r="P106" s="1" t="s">
        <v>52</v>
      </c>
      <c r="Q106" s="1" t="s">
        <v>138</v>
      </c>
      <c r="R106" s="1" t="s">
        <v>64</v>
      </c>
      <c r="S106" s="1" t="s">
        <v>64</v>
      </c>
      <c r="T106" s="1" t="s">
        <v>63</v>
      </c>
      <c r="AR106" s="1" t="s">
        <v>52</v>
      </c>
      <c r="AS106" s="1" t="s">
        <v>52</v>
      </c>
      <c r="AU106" s="1" t="s">
        <v>146</v>
      </c>
      <c r="AV106">
        <v>25</v>
      </c>
    </row>
    <row r="107" spans="1:48" ht="30" customHeight="1" x14ac:dyDescent="0.3">
      <c r="A107" s="13" t="s">
        <v>147</v>
      </c>
      <c r="B107" s="13" t="s">
        <v>148</v>
      </c>
      <c r="C107" s="13" t="s">
        <v>68</v>
      </c>
      <c r="D107" s="11">
        <v>5</v>
      </c>
      <c r="E107" s="12"/>
      <c r="F107" s="12"/>
      <c r="G107" s="12"/>
      <c r="H107" s="12"/>
      <c r="I107" s="12"/>
      <c r="J107" s="12"/>
      <c r="K107" s="12"/>
      <c r="L107" s="12"/>
      <c r="M107" s="13" t="s">
        <v>52</v>
      </c>
      <c r="N107" s="1" t="s">
        <v>149</v>
      </c>
      <c r="O107" s="1" t="s">
        <v>52</v>
      </c>
      <c r="P107" s="1" t="s">
        <v>52</v>
      </c>
      <c r="Q107" s="1" t="s">
        <v>138</v>
      </c>
      <c r="R107" s="1" t="s">
        <v>64</v>
      </c>
      <c r="S107" s="1" t="s">
        <v>64</v>
      </c>
      <c r="T107" s="1" t="s">
        <v>63</v>
      </c>
      <c r="AR107" s="1" t="s">
        <v>52</v>
      </c>
      <c r="AS107" s="1" t="s">
        <v>52</v>
      </c>
      <c r="AU107" s="1" t="s">
        <v>150</v>
      </c>
      <c r="AV107">
        <v>26</v>
      </c>
    </row>
    <row r="108" spans="1:48" ht="30" customHeight="1" x14ac:dyDescent="0.3">
      <c r="A108" s="13" t="s">
        <v>151</v>
      </c>
      <c r="B108" s="13" t="s">
        <v>152</v>
      </c>
      <c r="C108" s="13" t="s">
        <v>153</v>
      </c>
      <c r="D108" s="11">
        <v>6</v>
      </c>
      <c r="E108" s="12"/>
      <c r="F108" s="12"/>
      <c r="G108" s="12"/>
      <c r="H108" s="12"/>
      <c r="I108" s="12"/>
      <c r="J108" s="12"/>
      <c r="K108" s="12"/>
      <c r="L108" s="12"/>
      <c r="M108" s="13" t="s">
        <v>52</v>
      </c>
      <c r="N108" s="1" t="s">
        <v>154</v>
      </c>
      <c r="O108" s="1" t="s">
        <v>52</v>
      </c>
      <c r="P108" s="1" t="s">
        <v>52</v>
      </c>
      <c r="Q108" s="1" t="s">
        <v>138</v>
      </c>
      <c r="R108" s="1" t="s">
        <v>64</v>
      </c>
      <c r="S108" s="1" t="s">
        <v>64</v>
      </c>
      <c r="T108" s="1" t="s">
        <v>63</v>
      </c>
      <c r="AR108" s="1" t="s">
        <v>52</v>
      </c>
      <c r="AS108" s="1" t="s">
        <v>52</v>
      </c>
      <c r="AU108" s="1" t="s">
        <v>155</v>
      </c>
      <c r="AV108">
        <v>27</v>
      </c>
    </row>
    <row r="109" spans="1:48" ht="30" customHeight="1" x14ac:dyDescent="0.3">
      <c r="A109" s="13" t="s">
        <v>156</v>
      </c>
      <c r="B109" s="13" t="s">
        <v>157</v>
      </c>
      <c r="C109" s="13" t="s">
        <v>141</v>
      </c>
      <c r="D109" s="11">
        <v>1</v>
      </c>
      <c r="E109" s="12"/>
      <c r="F109" s="12"/>
      <c r="G109" s="12"/>
      <c r="H109" s="12"/>
      <c r="I109" s="12"/>
      <c r="J109" s="12"/>
      <c r="K109" s="12"/>
      <c r="L109" s="12"/>
      <c r="M109" s="13" t="s">
        <v>52</v>
      </c>
      <c r="N109" s="1" t="s">
        <v>158</v>
      </c>
      <c r="O109" s="1" t="s">
        <v>52</v>
      </c>
      <c r="P109" s="1" t="s">
        <v>52</v>
      </c>
      <c r="Q109" s="1" t="s">
        <v>138</v>
      </c>
      <c r="R109" s="1" t="s">
        <v>64</v>
      </c>
      <c r="S109" s="1" t="s">
        <v>64</v>
      </c>
      <c r="T109" s="1" t="s">
        <v>63</v>
      </c>
      <c r="AR109" s="1" t="s">
        <v>52</v>
      </c>
      <c r="AS109" s="1" t="s">
        <v>52</v>
      </c>
      <c r="AU109" s="1" t="s">
        <v>159</v>
      </c>
      <c r="AV109">
        <v>28</v>
      </c>
    </row>
    <row r="110" spans="1:48" ht="30" customHeight="1" x14ac:dyDescent="0.3">
      <c r="A110" s="13" t="s">
        <v>160</v>
      </c>
      <c r="B110" s="13" t="s">
        <v>161</v>
      </c>
      <c r="C110" s="13" t="s">
        <v>141</v>
      </c>
      <c r="D110" s="11">
        <v>1</v>
      </c>
      <c r="E110" s="12"/>
      <c r="F110" s="12"/>
      <c r="G110" s="12"/>
      <c r="H110" s="12"/>
      <c r="I110" s="12"/>
      <c r="J110" s="12"/>
      <c r="K110" s="12"/>
      <c r="L110" s="12"/>
      <c r="M110" s="13" t="s">
        <v>52</v>
      </c>
      <c r="N110" s="1" t="s">
        <v>162</v>
      </c>
      <c r="O110" s="1" t="s">
        <v>52</v>
      </c>
      <c r="P110" s="1" t="s">
        <v>52</v>
      </c>
      <c r="Q110" s="1" t="s">
        <v>138</v>
      </c>
      <c r="R110" s="1" t="s">
        <v>64</v>
      </c>
      <c r="S110" s="1" t="s">
        <v>64</v>
      </c>
      <c r="T110" s="1" t="s">
        <v>63</v>
      </c>
      <c r="AR110" s="1" t="s">
        <v>52</v>
      </c>
      <c r="AS110" s="1" t="s">
        <v>52</v>
      </c>
      <c r="AU110" s="1" t="s">
        <v>163</v>
      </c>
      <c r="AV110">
        <v>29</v>
      </c>
    </row>
    <row r="111" spans="1:48" ht="30" customHeight="1" x14ac:dyDescent="0.3">
      <c r="A111" s="13" t="s">
        <v>160</v>
      </c>
      <c r="B111" s="13" t="s">
        <v>164</v>
      </c>
      <c r="C111" s="13" t="s">
        <v>141</v>
      </c>
      <c r="D111" s="11">
        <v>2</v>
      </c>
      <c r="E111" s="12"/>
      <c r="F111" s="12"/>
      <c r="G111" s="12"/>
      <c r="H111" s="12"/>
      <c r="I111" s="12"/>
      <c r="J111" s="12"/>
      <c r="K111" s="12"/>
      <c r="L111" s="12"/>
      <c r="M111" s="13" t="s">
        <v>52</v>
      </c>
      <c r="N111" s="1" t="s">
        <v>165</v>
      </c>
      <c r="O111" s="1" t="s">
        <v>52</v>
      </c>
      <c r="P111" s="1" t="s">
        <v>52</v>
      </c>
      <c r="Q111" s="1" t="s">
        <v>138</v>
      </c>
      <c r="R111" s="1" t="s">
        <v>64</v>
      </c>
      <c r="S111" s="1" t="s">
        <v>64</v>
      </c>
      <c r="T111" s="1" t="s">
        <v>63</v>
      </c>
      <c r="AR111" s="1" t="s">
        <v>52</v>
      </c>
      <c r="AS111" s="1" t="s">
        <v>52</v>
      </c>
      <c r="AU111" s="1" t="s">
        <v>166</v>
      </c>
      <c r="AV111">
        <v>30</v>
      </c>
    </row>
    <row r="112" spans="1:48" ht="30" customHeight="1" x14ac:dyDescent="0.3">
      <c r="A112" s="13" t="s">
        <v>167</v>
      </c>
      <c r="B112" s="13" t="s">
        <v>168</v>
      </c>
      <c r="C112" s="13" t="s">
        <v>97</v>
      </c>
      <c r="D112" s="11">
        <v>44</v>
      </c>
      <c r="E112" s="12"/>
      <c r="F112" s="12"/>
      <c r="G112" s="12"/>
      <c r="H112" s="12"/>
      <c r="I112" s="12"/>
      <c r="J112" s="12"/>
      <c r="K112" s="12"/>
      <c r="L112" s="12"/>
      <c r="M112" s="13" t="s">
        <v>52</v>
      </c>
      <c r="N112" s="1" t="s">
        <v>169</v>
      </c>
      <c r="O112" s="1" t="s">
        <v>52</v>
      </c>
      <c r="P112" s="1" t="s">
        <v>52</v>
      </c>
      <c r="Q112" s="1" t="s">
        <v>138</v>
      </c>
      <c r="R112" s="1" t="s">
        <v>63</v>
      </c>
      <c r="S112" s="1" t="s">
        <v>64</v>
      </c>
      <c r="T112" s="1" t="s">
        <v>64</v>
      </c>
      <c r="AR112" s="1" t="s">
        <v>52</v>
      </c>
      <c r="AS112" s="1" t="s">
        <v>52</v>
      </c>
      <c r="AU112" s="1" t="s">
        <v>170</v>
      </c>
      <c r="AV112">
        <v>31</v>
      </c>
    </row>
    <row r="113" spans="1:48" ht="30" customHeight="1" x14ac:dyDescent="0.3">
      <c r="A113" s="13" t="s">
        <v>171</v>
      </c>
      <c r="B113" s="13" t="s">
        <v>172</v>
      </c>
      <c r="C113" s="13" t="s">
        <v>97</v>
      </c>
      <c r="D113" s="11">
        <v>23</v>
      </c>
      <c r="E113" s="12"/>
      <c r="F113" s="12"/>
      <c r="G113" s="12"/>
      <c r="H113" s="12"/>
      <c r="I113" s="12"/>
      <c r="J113" s="12"/>
      <c r="K113" s="12"/>
      <c r="L113" s="12"/>
      <c r="M113" s="13" t="s">
        <v>52</v>
      </c>
      <c r="N113" s="1" t="s">
        <v>173</v>
      </c>
      <c r="O113" s="1" t="s">
        <v>52</v>
      </c>
      <c r="P113" s="1" t="s">
        <v>52</v>
      </c>
      <c r="Q113" s="1" t="s">
        <v>138</v>
      </c>
      <c r="R113" s="1" t="s">
        <v>63</v>
      </c>
      <c r="S113" s="1" t="s">
        <v>64</v>
      </c>
      <c r="T113" s="1" t="s">
        <v>64</v>
      </c>
      <c r="AR113" s="1" t="s">
        <v>52</v>
      </c>
      <c r="AS113" s="1" t="s">
        <v>52</v>
      </c>
      <c r="AU113" s="1" t="s">
        <v>174</v>
      </c>
      <c r="AV113">
        <v>32</v>
      </c>
    </row>
    <row r="114" spans="1:48" ht="30" customHeight="1" x14ac:dyDescent="0.3">
      <c r="A114" s="13" t="s">
        <v>175</v>
      </c>
      <c r="B114" s="13" t="s">
        <v>176</v>
      </c>
      <c r="C114" s="13" t="s">
        <v>177</v>
      </c>
      <c r="D114" s="11">
        <v>1</v>
      </c>
      <c r="E114" s="12"/>
      <c r="F114" s="12"/>
      <c r="G114" s="12"/>
      <c r="H114" s="12"/>
      <c r="I114" s="12"/>
      <c r="J114" s="12"/>
      <c r="K114" s="12"/>
      <c r="L114" s="12"/>
      <c r="M114" s="13" t="s">
        <v>52</v>
      </c>
      <c r="N114" s="1" t="s">
        <v>178</v>
      </c>
      <c r="O114" s="1" t="s">
        <v>52</v>
      </c>
      <c r="P114" s="1" t="s">
        <v>52</v>
      </c>
      <c r="Q114" s="1" t="s">
        <v>138</v>
      </c>
      <c r="R114" s="1" t="s">
        <v>63</v>
      </c>
      <c r="S114" s="1" t="s">
        <v>64</v>
      </c>
      <c r="T114" s="1" t="s">
        <v>64</v>
      </c>
      <c r="AR114" s="1" t="s">
        <v>52</v>
      </c>
      <c r="AS114" s="1" t="s">
        <v>52</v>
      </c>
      <c r="AU114" s="1" t="s">
        <v>179</v>
      </c>
      <c r="AV114">
        <v>417</v>
      </c>
    </row>
    <row r="115" spans="1:48" ht="30" customHeight="1" x14ac:dyDescent="0.3">
      <c r="A115" s="13" t="s">
        <v>180</v>
      </c>
      <c r="B115" s="13" t="s">
        <v>181</v>
      </c>
      <c r="C115" s="13" t="s">
        <v>177</v>
      </c>
      <c r="D115" s="11">
        <v>1</v>
      </c>
      <c r="E115" s="12"/>
      <c r="F115" s="12"/>
      <c r="G115" s="12"/>
      <c r="H115" s="12"/>
      <c r="I115" s="12"/>
      <c r="J115" s="12"/>
      <c r="K115" s="12"/>
      <c r="L115" s="12"/>
      <c r="M115" s="13" t="s">
        <v>52</v>
      </c>
      <c r="N115" s="1" t="s">
        <v>182</v>
      </c>
      <c r="O115" s="1" t="s">
        <v>52</v>
      </c>
      <c r="P115" s="1" t="s">
        <v>52</v>
      </c>
      <c r="Q115" s="1" t="s">
        <v>138</v>
      </c>
      <c r="R115" s="1" t="s">
        <v>63</v>
      </c>
      <c r="S115" s="1" t="s">
        <v>64</v>
      </c>
      <c r="T115" s="1" t="s">
        <v>64</v>
      </c>
      <c r="AR115" s="1" t="s">
        <v>52</v>
      </c>
      <c r="AS115" s="1" t="s">
        <v>52</v>
      </c>
      <c r="AU115" s="1" t="s">
        <v>183</v>
      </c>
      <c r="AV115">
        <v>34</v>
      </c>
    </row>
    <row r="116" spans="1:48" ht="30" customHeight="1" x14ac:dyDescent="0.3">
      <c r="A116" s="13" t="s">
        <v>184</v>
      </c>
      <c r="B116" s="13" t="s">
        <v>185</v>
      </c>
      <c r="C116" s="13" t="s">
        <v>177</v>
      </c>
      <c r="D116" s="11">
        <v>1</v>
      </c>
      <c r="E116" s="12"/>
      <c r="F116" s="12"/>
      <c r="G116" s="12"/>
      <c r="H116" s="12"/>
      <c r="I116" s="12"/>
      <c r="J116" s="12"/>
      <c r="K116" s="12"/>
      <c r="L116" s="12"/>
      <c r="M116" s="13" t="s">
        <v>52</v>
      </c>
      <c r="N116" s="1" t="s">
        <v>186</v>
      </c>
      <c r="O116" s="1" t="s">
        <v>52</v>
      </c>
      <c r="P116" s="1" t="s">
        <v>52</v>
      </c>
      <c r="Q116" s="1" t="s">
        <v>138</v>
      </c>
      <c r="R116" s="1" t="s">
        <v>63</v>
      </c>
      <c r="S116" s="1" t="s">
        <v>64</v>
      </c>
      <c r="T116" s="1" t="s">
        <v>64</v>
      </c>
      <c r="AR116" s="1" t="s">
        <v>52</v>
      </c>
      <c r="AS116" s="1" t="s">
        <v>52</v>
      </c>
      <c r="AU116" s="1" t="s">
        <v>187</v>
      </c>
      <c r="AV116">
        <v>35</v>
      </c>
    </row>
    <row r="117" spans="1:48" ht="30" customHeight="1" x14ac:dyDescent="0.3">
      <c r="A117" s="13" t="s">
        <v>188</v>
      </c>
      <c r="B117" s="13" t="s">
        <v>189</v>
      </c>
      <c r="C117" s="13" t="s">
        <v>177</v>
      </c>
      <c r="D117" s="11">
        <v>1</v>
      </c>
      <c r="E117" s="12"/>
      <c r="F117" s="12"/>
      <c r="G117" s="12"/>
      <c r="H117" s="12"/>
      <c r="I117" s="12"/>
      <c r="J117" s="12"/>
      <c r="K117" s="12"/>
      <c r="L117" s="12"/>
      <c r="M117" s="13" t="s">
        <v>52</v>
      </c>
      <c r="N117" s="1" t="s">
        <v>190</v>
      </c>
      <c r="O117" s="1" t="s">
        <v>52</v>
      </c>
      <c r="P117" s="1" t="s">
        <v>52</v>
      </c>
      <c r="Q117" s="1" t="s">
        <v>138</v>
      </c>
      <c r="R117" s="1" t="s">
        <v>63</v>
      </c>
      <c r="S117" s="1" t="s">
        <v>64</v>
      </c>
      <c r="T117" s="1" t="s">
        <v>64</v>
      </c>
      <c r="AR117" s="1" t="s">
        <v>52</v>
      </c>
      <c r="AS117" s="1" t="s">
        <v>52</v>
      </c>
      <c r="AU117" s="1" t="s">
        <v>191</v>
      </c>
      <c r="AV117">
        <v>36</v>
      </c>
    </row>
    <row r="118" spans="1:48" ht="30" customHeight="1" x14ac:dyDescent="0.3">
      <c r="A118" s="13" t="s">
        <v>192</v>
      </c>
      <c r="B118" s="13" t="s">
        <v>193</v>
      </c>
      <c r="C118" s="13" t="s">
        <v>177</v>
      </c>
      <c r="D118" s="11">
        <v>1</v>
      </c>
      <c r="E118" s="12"/>
      <c r="F118" s="12"/>
      <c r="G118" s="12"/>
      <c r="H118" s="12"/>
      <c r="I118" s="12"/>
      <c r="J118" s="12"/>
      <c r="K118" s="12"/>
      <c r="L118" s="12"/>
      <c r="M118" s="13" t="s">
        <v>52</v>
      </c>
      <c r="N118" s="1" t="s">
        <v>194</v>
      </c>
      <c r="O118" s="1" t="s">
        <v>52</v>
      </c>
      <c r="P118" s="1" t="s">
        <v>52</v>
      </c>
      <c r="Q118" s="1" t="s">
        <v>138</v>
      </c>
      <c r="R118" s="1" t="s">
        <v>63</v>
      </c>
      <c r="S118" s="1" t="s">
        <v>64</v>
      </c>
      <c r="T118" s="1" t="s">
        <v>64</v>
      </c>
      <c r="AR118" s="1" t="s">
        <v>52</v>
      </c>
      <c r="AS118" s="1" t="s">
        <v>52</v>
      </c>
      <c r="AU118" s="1" t="s">
        <v>195</v>
      </c>
      <c r="AV118">
        <v>37</v>
      </c>
    </row>
    <row r="119" spans="1:48" ht="30" customHeight="1" x14ac:dyDescent="0.3">
      <c r="A119" s="13" t="s">
        <v>196</v>
      </c>
      <c r="B119" s="13" t="s">
        <v>197</v>
      </c>
      <c r="C119" s="13" t="s">
        <v>198</v>
      </c>
      <c r="D119" s="11">
        <v>2</v>
      </c>
      <c r="E119" s="12"/>
      <c r="F119" s="12"/>
      <c r="G119" s="12"/>
      <c r="H119" s="12"/>
      <c r="I119" s="12"/>
      <c r="J119" s="12"/>
      <c r="K119" s="12"/>
      <c r="L119" s="12"/>
      <c r="M119" s="13" t="s">
        <v>52</v>
      </c>
      <c r="N119" s="1" t="s">
        <v>199</v>
      </c>
      <c r="O119" s="1" t="s">
        <v>52</v>
      </c>
      <c r="P119" s="1" t="s">
        <v>52</v>
      </c>
      <c r="Q119" s="1" t="s">
        <v>138</v>
      </c>
      <c r="R119" s="1" t="s">
        <v>63</v>
      </c>
      <c r="S119" s="1" t="s">
        <v>64</v>
      </c>
      <c r="T119" s="1" t="s">
        <v>64</v>
      </c>
      <c r="AR119" s="1" t="s">
        <v>52</v>
      </c>
      <c r="AS119" s="1" t="s">
        <v>52</v>
      </c>
      <c r="AU119" s="1" t="s">
        <v>200</v>
      </c>
      <c r="AV119">
        <v>38</v>
      </c>
    </row>
    <row r="120" spans="1:48" ht="30" customHeight="1" x14ac:dyDescent="0.3">
      <c r="A120" s="13" t="s">
        <v>201</v>
      </c>
      <c r="B120" s="13" t="s">
        <v>197</v>
      </c>
      <c r="C120" s="13" t="s">
        <v>198</v>
      </c>
      <c r="D120" s="11">
        <v>1</v>
      </c>
      <c r="E120" s="12"/>
      <c r="F120" s="12"/>
      <c r="G120" s="12"/>
      <c r="H120" s="12"/>
      <c r="I120" s="12"/>
      <c r="J120" s="12"/>
      <c r="K120" s="12"/>
      <c r="L120" s="12"/>
      <c r="M120" s="13" t="s">
        <v>52</v>
      </c>
      <c r="N120" s="1" t="s">
        <v>202</v>
      </c>
      <c r="O120" s="1" t="s">
        <v>52</v>
      </c>
      <c r="P120" s="1" t="s">
        <v>52</v>
      </c>
      <c r="Q120" s="1" t="s">
        <v>138</v>
      </c>
      <c r="R120" s="1" t="s">
        <v>63</v>
      </c>
      <c r="S120" s="1" t="s">
        <v>64</v>
      </c>
      <c r="T120" s="1" t="s">
        <v>64</v>
      </c>
      <c r="AR120" s="1" t="s">
        <v>52</v>
      </c>
      <c r="AS120" s="1" t="s">
        <v>52</v>
      </c>
      <c r="AU120" s="1" t="s">
        <v>203</v>
      </c>
      <c r="AV120">
        <v>39</v>
      </c>
    </row>
    <row r="121" spans="1:48" ht="30" customHeight="1" x14ac:dyDescent="0.3">
      <c r="A121" s="13" t="s">
        <v>204</v>
      </c>
      <c r="B121" s="13" t="s">
        <v>197</v>
      </c>
      <c r="C121" s="13" t="s">
        <v>198</v>
      </c>
      <c r="D121" s="11">
        <v>1</v>
      </c>
      <c r="E121" s="12"/>
      <c r="F121" s="12"/>
      <c r="G121" s="12"/>
      <c r="H121" s="12"/>
      <c r="I121" s="12"/>
      <c r="J121" s="12"/>
      <c r="K121" s="12"/>
      <c r="L121" s="12"/>
      <c r="M121" s="13" t="s">
        <v>52</v>
      </c>
      <c r="N121" s="1" t="s">
        <v>205</v>
      </c>
      <c r="O121" s="1" t="s">
        <v>52</v>
      </c>
      <c r="P121" s="1" t="s">
        <v>52</v>
      </c>
      <c r="Q121" s="1" t="s">
        <v>138</v>
      </c>
      <c r="R121" s="1" t="s">
        <v>63</v>
      </c>
      <c r="S121" s="1" t="s">
        <v>64</v>
      </c>
      <c r="T121" s="1" t="s">
        <v>64</v>
      </c>
      <c r="AR121" s="1" t="s">
        <v>52</v>
      </c>
      <c r="AS121" s="1" t="s">
        <v>52</v>
      </c>
      <c r="AU121" s="1" t="s">
        <v>206</v>
      </c>
      <c r="AV121">
        <v>40</v>
      </c>
    </row>
    <row r="122" spans="1:48" ht="30" customHeight="1" x14ac:dyDescent="0.3">
      <c r="A122" s="13" t="s">
        <v>207</v>
      </c>
      <c r="B122" s="13" t="s">
        <v>52</v>
      </c>
      <c r="C122" s="13" t="s">
        <v>97</v>
      </c>
      <c r="D122" s="11">
        <v>23</v>
      </c>
      <c r="E122" s="12"/>
      <c r="F122" s="12"/>
      <c r="G122" s="12"/>
      <c r="H122" s="12"/>
      <c r="I122" s="12"/>
      <c r="J122" s="12"/>
      <c r="K122" s="12"/>
      <c r="L122" s="12"/>
      <c r="M122" s="13" t="s">
        <v>52</v>
      </c>
      <c r="N122" s="1" t="s">
        <v>208</v>
      </c>
      <c r="O122" s="1" t="s">
        <v>52</v>
      </c>
      <c r="P122" s="1" t="s">
        <v>52</v>
      </c>
      <c r="Q122" s="1" t="s">
        <v>138</v>
      </c>
      <c r="R122" s="1" t="s">
        <v>63</v>
      </c>
      <c r="S122" s="1" t="s">
        <v>64</v>
      </c>
      <c r="T122" s="1" t="s">
        <v>64</v>
      </c>
      <c r="AR122" s="1" t="s">
        <v>52</v>
      </c>
      <c r="AS122" s="1" t="s">
        <v>52</v>
      </c>
      <c r="AU122" s="1" t="s">
        <v>209</v>
      </c>
      <c r="AV122">
        <v>41</v>
      </c>
    </row>
    <row r="123" spans="1:48" ht="30" customHeight="1" x14ac:dyDescent="0.3">
      <c r="A123" s="13" t="s">
        <v>210</v>
      </c>
      <c r="B123" s="13" t="s">
        <v>211</v>
      </c>
      <c r="C123" s="13" t="s">
        <v>68</v>
      </c>
      <c r="D123" s="11">
        <v>5</v>
      </c>
      <c r="E123" s="12"/>
      <c r="F123" s="12"/>
      <c r="G123" s="12"/>
      <c r="H123" s="12"/>
      <c r="I123" s="12"/>
      <c r="J123" s="12"/>
      <c r="K123" s="12"/>
      <c r="L123" s="12"/>
      <c r="M123" s="13" t="s">
        <v>52</v>
      </c>
      <c r="N123" s="1" t="s">
        <v>212</v>
      </c>
      <c r="O123" s="1" t="s">
        <v>52</v>
      </c>
      <c r="P123" s="1" t="s">
        <v>52</v>
      </c>
      <c r="Q123" s="1" t="s">
        <v>138</v>
      </c>
      <c r="R123" s="1" t="s">
        <v>63</v>
      </c>
      <c r="S123" s="1" t="s">
        <v>64</v>
      </c>
      <c r="T123" s="1" t="s">
        <v>64</v>
      </c>
      <c r="AR123" s="1" t="s">
        <v>52</v>
      </c>
      <c r="AS123" s="1" t="s">
        <v>52</v>
      </c>
      <c r="AU123" s="1" t="s">
        <v>213</v>
      </c>
      <c r="AV123">
        <v>42</v>
      </c>
    </row>
    <row r="124" spans="1:48" ht="30" customHeight="1" x14ac:dyDescent="0.3">
      <c r="A124" s="11"/>
      <c r="B124" s="11"/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138</v>
      </c>
    </row>
    <row r="125" spans="1:48" ht="30" customHeight="1" x14ac:dyDescent="0.3">
      <c r="A125" s="11"/>
      <c r="B125" s="11"/>
      <c r="C125" s="11"/>
      <c r="D125" s="11"/>
      <c r="E125" s="12"/>
      <c r="F125" s="12"/>
      <c r="G125" s="12"/>
      <c r="H125" s="12"/>
      <c r="I125" s="12"/>
      <c r="J125" s="12"/>
      <c r="K125" s="12"/>
      <c r="L125" s="12"/>
      <c r="M125" s="11"/>
      <c r="Q125" s="1" t="s">
        <v>138</v>
      </c>
    </row>
    <row r="126" spans="1:48" ht="30" customHeight="1" x14ac:dyDescent="0.3">
      <c r="A126" s="11"/>
      <c r="B126" s="11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1"/>
      <c r="Q126" s="1" t="s">
        <v>138</v>
      </c>
    </row>
    <row r="127" spans="1:48" ht="30" customHeight="1" x14ac:dyDescent="0.3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138</v>
      </c>
    </row>
    <row r="128" spans="1:48" ht="30" customHeight="1" x14ac:dyDescent="0.3">
      <c r="A128" s="13" t="s">
        <v>76</v>
      </c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N128" t="s">
        <v>77</v>
      </c>
    </row>
    <row r="129" spans="1:48" ht="30" customHeight="1" x14ac:dyDescent="0.3">
      <c r="A129" s="13" t="s">
        <v>214</v>
      </c>
      <c r="B129" s="13" t="s">
        <v>58</v>
      </c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215</v>
      </c>
    </row>
    <row r="130" spans="1:48" ht="30" customHeight="1" x14ac:dyDescent="0.3">
      <c r="A130" s="13" t="s">
        <v>216</v>
      </c>
      <c r="B130" s="13" t="s">
        <v>217</v>
      </c>
      <c r="C130" s="13" t="s">
        <v>68</v>
      </c>
      <c r="D130" s="11">
        <v>17</v>
      </c>
      <c r="E130" s="12"/>
      <c r="F130" s="12"/>
      <c r="G130" s="12"/>
      <c r="H130" s="12"/>
      <c r="I130" s="12"/>
      <c r="J130" s="12"/>
      <c r="K130" s="12"/>
      <c r="L130" s="12"/>
      <c r="M130" s="13" t="s">
        <v>52</v>
      </c>
      <c r="N130" s="1" t="s">
        <v>218</v>
      </c>
      <c r="O130" s="1" t="s">
        <v>52</v>
      </c>
      <c r="P130" s="1" t="s">
        <v>52</v>
      </c>
      <c r="Q130" s="1" t="s">
        <v>215</v>
      </c>
      <c r="R130" s="1" t="s">
        <v>64</v>
      </c>
      <c r="S130" s="1" t="s">
        <v>64</v>
      </c>
      <c r="T130" s="1" t="s">
        <v>63</v>
      </c>
      <c r="AR130" s="1" t="s">
        <v>52</v>
      </c>
      <c r="AS130" s="1" t="s">
        <v>52</v>
      </c>
      <c r="AU130" s="1" t="s">
        <v>219</v>
      </c>
      <c r="AV130">
        <v>44</v>
      </c>
    </row>
    <row r="131" spans="1:48" ht="30" customHeight="1" x14ac:dyDescent="0.3">
      <c r="A131" s="13" t="s">
        <v>220</v>
      </c>
      <c r="B131" s="13" t="s">
        <v>221</v>
      </c>
      <c r="C131" s="13" t="s">
        <v>68</v>
      </c>
      <c r="D131" s="11">
        <v>16</v>
      </c>
      <c r="E131" s="12"/>
      <c r="F131" s="12"/>
      <c r="G131" s="12"/>
      <c r="H131" s="12"/>
      <c r="I131" s="12"/>
      <c r="J131" s="12"/>
      <c r="K131" s="12"/>
      <c r="L131" s="12"/>
      <c r="M131" s="13" t="s">
        <v>52</v>
      </c>
      <c r="N131" s="1" t="s">
        <v>222</v>
      </c>
      <c r="O131" s="1" t="s">
        <v>52</v>
      </c>
      <c r="P131" s="1" t="s">
        <v>52</v>
      </c>
      <c r="Q131" s="1" t="s">
        <v>215</v>
      </c>
      <c r="R131" s="1" t="s">
        <v>64</v>
      </c>
      <c r="S131" s="1" t="s">
        <v>64</v>
      </c>
      <c r="T131" s="1" t="s">
        <v>63</v>
      </c>
      <c r="AR131" s="1" t="s">
        <v>52</v>
      </c>
      <c r="AS131" s="1" t="s">
        <v>52</v>
      </c>
      <c r="AU131" s="1" t="s">
        <v>223</v>
      </c>
      <c r="AV131">
        <v>45</v>
      </c>
    </row>
    <row r="132" spans="1:48" ht="30" customHeight="1" x14ac:dyDescent="0.3">
      <c r="A132" s="13" t="s">
        <v>224</v>
      </c>
      <c r="B132" s="13" t="s">
        <v>52</v>
      </c>
      <c r="C132" s="13" t="s">
        <v>68</v>
      </c>
      <c r="D132" s="11">
        <v>16</v>
      </c>
      <c r="E132" s="12"/>
      <c r="F132" s="12"/>
      <c r="G132" s="12"/>
      <c r="H132" s="12"/>
      <c r="I132" s="12"/>
      <c r="J132" s="12"/>
      <c r="K132" s="12"/>
      <c r="L132" s="12"/>
      <c r="M132" s="13" t="s">
        <v>52</v>
      </c>
      <c r="N132" s="1" t="s">
        <v>225</v>
      </c>
      <c r="O132" s="1" t="s">
        <v>52</v>
      </c>
      <c r="P132" s="1" t="s">
        <v>52</v>
      </c>
      <c r="Q132" s="1" t="s">
        <v>215</v>
      </c>
      <c r="R132" s="1" t="s">
        <v>64</v>
      </c>
      <c r="S132" s="1" t="s">
        <v>64</v>
      </c>
      <c r="T132" s="1" t="s">
        <v>63</v>
      </c>
      <c r="AR132" s="1" t="s">
        <v>52</v>
      </c>
      <c r="AS132" s="1" t="s">
        <v>52</v>
      </c>
      <c r="AU132" s="1" t="s">
        <v>226</v>
      </c>
      <c r="AV132">
        <v>46</v>
      </c>
    </row>
    <row r="133" spans="1:48" ht="30" customHeight="1" x14ac:dyDescent="0.3">
      <c r="A133" s="13" t="s">
        <v>227</v>
      </c>
      <c r="B133" s="13" t="s">
        <v>228</v>
      </c>
      <c r="C133" s="13" t="s">
        <v>97</v>
      </c>
      <c r="D133" s="11">
        <v>16</v>
      </c>
      <c r="E133" s="12"/>
      <c r="F133" s="12"/>
      <c r="G133" s="12"/>
      <c r="H133" s="12"/>
      <c r="I133" s="12"/>
      <c r="J133" s="12"/>
      <c r="K133" s="12"/>
      <c r="L133" s="12"/>
      <c r="M133" s="13" t="s">
        <v>52</v>
      </c>
      <c r="N133" s="1" t="s">
        <v>229</v>
      </c>
      <c r="O133" s="1" t="s">
        <v>52</v>
      </c>
      <c r="P133" s="1" t="s">
        <v>52</v>
      </c>
      <c r="Q133" s="1" t="s">
        <v>215</v>
      </c>
      <c r="R133" s="1" t="s">
        <v>63</v>
      </c>
      <c r="S133" s="1" t="s">
        <v>64</v>
      </c>
      <c r="T133" s="1" t="s">
        <v>64</v>
      </c>
      <c r="AR133" s="1" t="s">
        <v>52</v>
      </c>
      <c r="AS133" s="1" t="s">
        <v>52</v>
      </c>
      <c r="AU133" s="1" t="s">
        <v>230</v>
      </c>
      <c r="AV133">
        <v>47</v>
      </c>
    </row>
    <row r="134" spans="1:48" ht="30" customHeight="1" x14ac:dyDescent="0.3">
      <c r="A134" s="13" t="s">
        <v>231</v>
      </c>
      <c r="B134" s="13" t="s">
        <v>232</v>
      </c>
      <c r="C134" s="13" t="s">
        <v>68</v>
      </c>
      <c r="D134" s="11">
        <v>16</v>
      </c>
      <c r="E134" s="12"/>
      <c r="F134" s="12"/>
      <c r="G134" s="12"/>
      <c r="H134" s="12"/>
      <c r="I134" s="12"/>
      <c r="J134" s="12"/>
      <c r="K134" s="12"/>
      <c r="L134" s="12"/>
      <c r="M134" s="13" t="s">
        <v>52</v>
      </c>
      <c r="N134" s="1" t="s">
        <v>233</v>
      </c>
      <c r="O134" s="1" t="s">
        <v>52</v>
      </c>
      <c r="P134" s="1" t="s">
        <v>52</v>
      </c>
      <c r="Q134" s="1" t="s">
        <v>215</v>
      </c>
      <c r="R134" s="1" t="s">
        <v>63</v>
      </c>
      <c r="S134" s="1" t="s">
        <v>64</v>
      </c>
      <c r="T134" s="1" t="s">
        <v>64</v>
      </c>
      <c r="AR134" s="1" t="s">
        <v>52</v>
      </c>
      <c r="AS134" s="1" t="s">
        <v>52</v>
      </c>
      <c r="AU134" s="1" t="s">
        <v>234</v>
      </c>
      <c r="AV134">
        <v>48</v>
      </c>
    </row>
    <row r="135" spans="1:48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215</v>
      </c>
    </row>
    <row r="136" spans="1:48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215</v>
      </c>
    </row>
    <row r="137" spans="1:48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215</v>
      </c>
    </row>
    <row r="138" spans="1:48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215</v>
      </c>
    </row>
    <row r="139" spans="1:48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215</v>
      </c>
    </row>
    <row r="140" spans="1:48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215</v>
      </c>
    </row>
    <row r="141" spans="1:48" ht="30" customHeight="1" x14ac:dyDescent="0.3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215</v>
      </c>
    </row>
    <row r="142" spans="1:48" ht="30" customHeight="1" x14ac:dyDescent="0.3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215</v>
      </c>
    </row>
    <row r="143" spans="1:48" ht="30" customHeight="1" x14ac:dyDescent="0.3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215</v>
      </c>
    </row>
    <row r="144" spans="1:48" ht="30" customHeight="1" x14ac:dyDescent="0.3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215</v>
      </c>
    </row>
    <row r="145" spans="1:48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215</v>
      </c>
    </row>
    <row r="146" spans="1:48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215</v>
      </c>
    </row>
    <row r="147" spans="1:48" ht="30" customHeight="1" x14ac:dyDescent="0.3">
      <c r="A147" s="11"/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Q147" s="1" t="s">
        <v>215</v>
      </c>
    </row>
    <row r="148" spans="1:48" ht="30" customHeight="1" x14ac:dyDescent="0.3">
      <c r="A148" s="11"/>
      <c r="B148" s="11"/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215</v>
      </c>
    </row>
    <row r="149" spans="1:48" ht="30" customHeight="1" x14ac:dyDescent="0.3">
      <c r="A149" s="11"/>
      <c r="B149" s="11"/>
      <c r="C149" s="11"/>
      <c r="D149" s="11"/>
      <c r="E149" s="12"/>
      <c r="F149" s="12"/>
      <c r="G149" s="12"/>
      <c r="H149" s="12"/>
      <c r="I149" s="12"/>
      <c r="J149" s="12"/>
      <c r="K149" s="12"/>
      <c r="L149" s="12"/>
      <c r="M149" s="11"/>
      <c r="Q149" s="1" t="s">
        <v>215</v>
      </c>
    </row>
    <row r="150" spans="1:48" ht="30" customHeight="1" x14ac:dyDescent="0.3">
      <c r="A150" s="11"/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Q150" s="1" t="s">
        <v>215</v>
      </c>
    </row>
    <row r="151" spans="1:48" ht="30" customHeight="1" x14ac:dyDescent="0.3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215</v>
      </c>
    </row>
    <row r="152" spans="1:48" ht="30" customHeight="1" x14ac:dyDescent="0.3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215</v>
      </c>
    </row>
    <row r="153" spans="1:48" ht="30" customHeight="1" x14ac:dyDescent="0.3">
      <c r="A153" s="13" t="s">
        <v>76</v>
      </c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N153" t="s">
        <v>77</v>
      </c>
    </row>
    <row r="154" spans="1:48" ht="30" customHeight="1" x14ac:dyDescent="0.3">
      <c r="A154" s="13" t="s">
        <v>235</v>
      </c>
      <c r="B154" s="13" t="s">
        <v>58</v>
      </c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236</v>
      </c>
    </row>
    <row r="155" spans="1:48" ht="30" customHeight="1" x14ac:dyDescent="0.3">
      <c r="A155" s="13" t="s">
        <v>237</v>
      </c>
      <c r="B155" s="13" t="s">
        <v>52</v>
      </c>
      <c r="C155" s="13" t="s">
        <v>68</v>
      </c>
      <c r="D155" s="11">
        <v>15</v>
      </c>
      <c r="E155" s="12"/>
      <c r="F155" s="12"/>
      <c r="G155" s="12"/>
      <c r="H155" s="12"/>
      <c r="I155" s="12"/>
      <c r="J155" s="12"/>
      <c r="K155" s="12"/>
      <c r="L155" s="12"/>
      <c r="M155" s="13" t="s">
        <v>52</v>
      </c>
      <c r="N155" s="1" t="s">
        <v>238</v>
      </c>
      <c r="O155" s="1" t="s">
        <v>52</v>
      </c>
      <c r="P155" s="1" t="s">
        <v>52</v>
      </c>
      <c r="Q155" s="1" t="s">
        <v>236</v>
      </c>
      <c r="R155" s="1" t="s">
        <v>63</v>
      </c>
      <c r="S155" s="1" t="s">
        <v>64</v>
      </c>
      <c r="T155" s="1" t="s">
        <v>64</v>
      </c>
      <c r="AR155" s="1" t="s">
        <v>52</v>
      </c>
      <c r="AS155" s="1" t="s">
        <v>52</v>
      </c>
      <c r="AU155" s="1" t="s">
        <v>239</v>
      </c>
      <c r="AV155">
        <v>50</v>
      </c>
    </row>
    <row r="156" spans="1:48" ht="30" customHeight="1" x14ac:dyDescent="0.3">
      <c r="A156" s="13" t="s">
        <v>240</v>
      </c>
      <c r="B156" s="13" t="s">
        <v>52</v>
      </c>
      <c r="C156" s="13" t="s">
        <v>68</v>
      </c>
      <c r="D156" s="11">
        <v>1</v>
      </c>
      <c r="E156" s="12"/>
      <c r="F156" s="12"/>
      <c r="G156" s="12"/>
      <c r="H156" s="12"/>
      <c r="I156" s="12"/>
      <c r="J156" s="12"/>
      <c r="K156" s="12"/>
      <c r="L156" s="12"/>
      <c r="M156" s="13" t="s">
        <v>52</v>
      </c>
      <c r="N156" s="1" t="s">
        <v>241</v>
      </c>
      <c r="O156" s="1" t="s">
        <v>52</v>
      </c>
      <c r="P156" s="1" t="s">
        <v>52</v>
      </c>
      <c r="Q156" s="1" t="s">
        <v>236</v>
      </c>
      <c r="R156" s="1" t="s">
        <v>63</v>
      </c>
      <c r="S156" s="1" t="s">
        <v>64</v>
      </c>
      <c r="T156" s="1" t="s">
        <v>64</v>
      </c>
      <c r="AR156" s="1" t="s">
        <v>52</v>
      </c>
      <c r="AS156" s="1" t="s">
        <v>52</v>
      </c>
      <c r="AU156" s="1" t="s">
        <v>242</v>
      </c>
      <c r="AV156">
        <v>418</v>
      </c>
    </row>
    <row r="157" spans="1:48" ht="30" customHeight="1" x14ac:dyDescent="0.3">
      <c r="A157" s="13" t="s">
        <v>243</v>
      </c>
      <c r="B157" s="13" t="s">
        <v>52</v>
      </c>
      <c r="C157" s="13" t="s">
        <v>68</v>
      </c>
      <c r="D157" s="11">
        <v>6</v>
      </c>
      <c r="E157" s="12"/>
      <c r="F157" s="12"/>
      <c r="G157" s="12"/>
      <c r="H157" s="12"/>
      <c r="I157" s="12"/>
      <c r="J157" s="12"/>
      <c r="K157" s="12"/>
      <c r="L157" s="12"/>
      <c r="M157" s="13" t="s">
        <v>52</v>
      </c>
      <c r="N157" s="1" t="s">
        <v>244</v>
      </c>
      <c r="O157" s="1" t="s">
        <v>52</v>
      </c>
      <c r="P157" s="1" t="s">
        <v>52</v>
      </c>
      <c r="Q157" s="1" t="s">
        <v>236</v>
      </c>
      <c r="R157" s="1" t="s">
        <v>63</v>
      </c>
      <c r="S157" s="1" t="s">
        <v>64</v>
      </c>
      <c r="T157" s="1" t="s">
        <v>64</v>
      </c>
      <c r="AR157" s="1" t="s">
        <v>52</v>
      </c>
      <c r="AS157" s="1" t="s">
        <v>52</v>
      </c>
      <c r="AU157" s="1" t="s">
        <v>245</v>
      </c>
      <c r="AV157">
        <v>52</v>
      </c>
    </row>
    <row r="158" spans="1:48" ht="30" customHeight="1" x14ac:dyDescent="0.3">
      <c r="A158" s="13" t="s">
        <v>246</v>
      </c>
      <c r="B158" s="13" t="s">
        <v>247</v>
      </c>
      <c r="C158" s="13" t="s">
        <v>248</v>
      </c>
      <c r="D158" s="11">
        <v>0.14199999999999999</v>
      </c>
      <c r="E158" s="12"/>
      <c r="F158" s="12"/>
      <c r="G158" s="12"/>
      <c r="H158" s="12"/>
      <c r="I158" s="12"/>
      <c r="J158" s="12"/>
      <c r="K158" s="12"/>
      <c r="L158" s="12"/>
      <c r="M158" s="13" t="s">
        <v>52</v>
      </c>
      <c r="N158" s="1" t="s">
        <v>249</v>
      </c>
      <c r="O158" s="1" t="s">
        <v>52</v>
      </c>
      <c r="P158" s="1" t="s">
        <v>52</v>
      </c>
      <c r="Q158" s="1" t="s">
        <v>236</v>
      </c>
      <c r="R158" s="1" t="s">
        <v>63</v>
      </c>
      <c r="S158" s="1" t="s">
        <v>64</v>
      </c>
      <c r="T158" s="1" t="s">
        <v>64</v>
      </c>
      <c r="AR158" s="1" t="s">
        <v>52</v>
      </c>
      <c r="AS158" s="1" t="s">
        <v>52</v>
      </c>
      <c r="AU158" s="1" t="s">
        <v>250</v>
      </c>
      <c r="AV158">
        <v>53</v>
      </c>
    </row>
    <row r="159" spans="1:48" ht="30" customHeight="1" x14ac:dyDescent="0.3">
      <c r="A159" s="13" t="s">
        <v>251</v>
      </c>
      <c r="B159" s="13" t="s">
        <v>252</v>
      </c>
      <c r="C159" s="13" t="s">
        <v>68</v>
      </c>
      <c r="D159" s="11">
        <v>15</v>
      </c>
      <c r="E159" s="12"/>
      <c r="F159" s="12"/>
      <c r="G159" s="12"/>
      <c r="H159" s="12"/>
      <c r="I159" s="12"/>
      <c r="J159" s="12"/>
      <c r="K159" s="12"/>
      <c r="L159" s="12"/>
      <c r="M159" s="13" t="s">
        <v>52</v>
      </c>
      <c r="N159" s="1" t="s">
        <v>253</v>
      </c>
      <c r="O159" s="1" t="s">
        <v>52</v>
      </c>
      <c r="P159" s="1" t="s">
        <v>52</v>
      </c>
      <c r="Q159" s="1" t="s">
        <v>236</v>
      </c>
      <c r="R159" s="1" t="s">
        <v>63</v>
      </c>
      <c r="S159" s="1" t="s">
        <v>64</v>
      </c>
      <c r="T159" s="1" t="s">
        <v>64</v>
      </c>
      <c r="AR159" s="1" t="s">
        <v>52</v>
      </c>
      <c r="AS159" s="1" t="s">
        <v>52</v>
      </c>
      <c r="AU159" s="1" t="s">
        <v>254</v>
      </c>
      <c r="AV159">
        <v>54</v>
      </c>
    </row>
    <row r="160" spans="1:48" ht="30" customHeight="1" x14ac:dyDescent="0.3">
      <c r="A160" s="13" t="s">
        <v>255</v>
      </c>
      <c r="B160" s="13" t="s">
        <v>256</v>
      </c>
      <c r="C160" s="13" t="s">
        <v>68</v>
      </c>
      <c r="D160" s="11">
        <v>33</v>
      </c>
      <c r="E160" s="12"/>
      <c r="F160" s="12"/>
      <c r="G160" s="12"/>
      <c r="H160" s="12"/>
      <c r="I160" s="12"/>
      <c r="J160" s="12"/>
      <c r="K160" s="12"/>
      <c r="L160" s="12"/>
      <c r="M160" s="13" t="s">
        <v>52</v>
      </c>
      <c r="N160" s="1" t="s">
        <v>257</v>
      </c>
      <c r="O160" s="1" t="s">
        <v>52</v>
      </c>
      <c r="P160" s="1" t="s">
        <v>52</v>
      </c>
      <c r="Q160" s="1" t="s">
        <v>236</v>
      </c>
      <c r="R160" s="1" t="s">
        <v>63</v>
      </c>
      <c r="S160" s="1" t="s">
        <v>64</v>
      </c>
      <c r="T160" s="1" t="s">
        <v>64</v>
      </c>
      <c r="AR160" s="1" t="s">
        <v>52</v>
      </c>
      <c r="AS160" s="1" t="s">
        <v>52</v>
      </c>
      <c r="AU160" s="1" t="s">
        <v>258</v>
      </c>
      <c r="AV160">
        <v>55</v>
      </c>
    </row>
    <row r="161" spans="1:48" ht="30" customHeight="1" x14ac:dyDescent="0.3">
      <c r="A161" s="13" t="s">
        <v>259</v>
      </c>
      <c r="B161" s="13" t="s">
        <v>52</v>
      </c>
      <c r="C161" s="13" t="s">
        <v>68</v>
      </c>
      <c r="D161" s="11">
        <v>25</v>
      </c>
      <c r="E161" s="12"/>
      <c r="F161" s="12"/>
      <c r="G161" s="12"/>
      <c r="H161" s="12"/>
      <c r="I161" s="12"/>
      <c r="J161" s="12"/>
      <c r="K161" s="12"/>
      <c r="L161" s="12"/>
      <c r="M161" s="13" t="s">
        <v>52</v>
      </c>
      <c r="N161" s="1" t="s">
        <v>260</v>
      </c>
      <c r="O161" s="1" t="s">
        <v>52</v>
      </c>
      <c r="P161" s="1" t="s">
        <v>52</v>
      </c>
      <c r="Q161" s="1" t="s">
        <v>236</v>
      </c>
      <c r="R161" s="1" t="s">
        <v>63</v>
      </c>
      <c r="S161" s="1" t="s">
        <v>64</v>
      </c>
      <c r="T161" s="1" t="s">
        <v>64</v>
      </c>
      <c r="AR161" s="1" t="s">
        <v>52</v>
      </c>
      <c r="AS161" s="1" t="s">
        <v>52</v>
      </c>
      <c r="AU161" s="1" t="s">
        <v>261</v>
      </c>
      <c r="AV161">
        <v>56</v>
      </c>
    </row>
    <row r="162" spans="1:48" ht="30" customHeight="1" x14ac:dyDescent="0.3">
      <c r="A162" s="13" t="s">
        <v>262</v>
      </c>
      <c r="B162" s="13" t="s">
        <v>52</v>
      </c>
      <c r="C162" s="13" t="s">
        <v>97</v>
      </c>
      <c r="D162" s="11">
        <v>9</v>
      </c>
      <c r="E162" s="12"/>
      <c r="F162" s="12"/>
      <c r="G162" s="12"/>
      <c r="H162" s="12"/>
      <c r="I162" s="12"/>
      <c r="J162" s="12"/>
      <c r="K162" s="12"/>
      <c r="L162" s="12"/>
      <c r="M162" s="13" t="s">
        <v>52</v>
      </c>
      <c r="N162" s="1" t="s">
        <v>263</v>
      </c>
      <c r="O162" s="1" t="s">
        <v>52</v>
      </c>
      <c r="P162" s="1" t="s">
        <v>52</v>
      </c>
      <c r="Q162" s="1" t="s">
        <v>236</v>
      </c>
      <c r="R162" s="1" t="s">
        <v>64</v>
      </c>
      <c r="S162" s="1" t="s">
        <v>63</v>
      </c>
      <c r="T162" s="1" t="s">
        <v>64</v>
      </c>
      <c r="AR162" s="1" t="s">
        <v>52</v>
      </c>
      <c r="AS162" s="1" t="s">
        <v>52</v>
      </c>
      <c r="AU162" s="1" t="s">
        <v>264</v>
      </c>
      <c r="AV162">
        <v>57</v>
      </c>
    </row>
    <row r="163" spans="1:48" ht="30" customHeight="1" x14ac:dyDescent="0.3">
      <c r="A163" s="13" t="s">
        <v>265</v>
      </c>
      <c r="B163" s="13" t="s">
        <v>52</v>
      </c>
      <c r="C163" s="13" t="s">
        <v>82</v>
      </c>
      <c r="D163" s="11">
        <v>0.432</v>
      </c>
      <c r="E163" s="12"/>
      <c r="F163" s="12"/>
      <c r="G163" s="12"/>
      <c r="H163" s="12"/>
      <c r="I163" s="12"/>
      <c r="J163" s="12"/>
      <c r="K163" s="12"/>
      <c r="L163" s="12"/>
      <c r="M163" s="13" t="s">
        <v>52</v>
      </c>
      <c r="N163" s="1" t="s">
        <v>266</v>
      </c>
      <c r="O163" s="1" t="s">
        <v>52</v>
      </c>
      <c r="P163" s="1" t="s">
        <v>52</v>
      </c>
      <c r="Q163" s="1" t="s">
        <v>236</v>
      </c>
      <c r="R163" s="1" t="s">
        <v>64</v>
      </c>
      <c r="S163" s="1" t="s">
        <v>64</v>
      </c>
      <c r="T163" s="1" t="s">
        <v>63</v>
      </c>
      <c r="AR163" s="1" t="s">
        <v>52</v>
      </c>
      <c r="AS163" s="1" t="s">
        <v>52</v>
      </c>
      <c r="AU163" s="1" t="s">
        <v>267</v>
      </c>
      <c r="AV163">
        <v>58</v>
      </c>
    </row>
    <row r="164" spans="1:48" ht="30" customHeight="1" x14ac:dyDescent="0.3">
      <c r="A164" s="13" t="s">
        <v>268</v>
      </c>
      <c r="B164" s="13" t="s">
        <v>269</v>
      </c>
      <c r="C164" s="13" t="s">
        <v>82</v>
      </c>
      <c r="D164" s="11">
        <v>0.104</v>
      </c>
      <c r="E164" s="12"/>
      <c r="F164" s="12"/>
      <c r="G164" s="12"/>
      <c r="H164" s="12"/>
      <c r="I164" s="12"/>
      <c r="J164" s="12"/>
      <c r="K164" s="12"/>
      <c r="L164" s="12"/>
      <c r="M164" s="13" t="s">
        <v>52</v>
      </c>
      <c r="N164" s="1" t="s">
        <v>270</v>
      </c>
      <c r="O164" s="1" t="s">
        <v>52</v>
      </c>
      <c r="P164" s="1" t="s">
        <v>52</v>
      </c>
      <c r="Q164" s="1" t="s">
        <v>236</v>
      </c>
      <c r="R164" s="1" t="s">
        <v>64</v>
      </c>
      <c r="S164" s="1" t="s">
        <v>64</v>
      </c>
      <c r="T164" s="1" t="s">
        <v>63</v>
      </c>
      <c r="AR164" s="1" t="s">
        <v>52</v>
      </c>
      <c r="AS164" s="1" t="s">
        <v>52</v>
      </c>
      <c r="AU164" s="1" t="s">
        <v>271</v>
      </c>
      <c r="AV164">
        <v>59</v>
      </c>
    </row>
    <row r="165" spans="1:48" ht="30" customHeight="1" x14ac:dyDescent="0.3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236</v>
      </c>
    </row>
    <row r="166" spans="1:48" ht="30" customHeight="1" x14ac:dyDescent="0.3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236</v>
      </c>
    </row>
    <row r="167" spans="1:48" ht="30" customHeight="1" x14ac:dyDescent="0.3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236</v>
      </c>
    </row>
    <row r="168" spans="1:48" ht="30" customHeight="1" x14ac:dyDescent="0.3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236</v>
      </c>
    </row>
    <row r="169" spans="1:48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236</v>
      </c>
    </row>
    <row r="170" spans="1:48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236</v>
      </c>
    </row>
    <row r="171" spans="1:48" ht="30" customHeight="1" x14ac:dyDescent="0.3">
      <c r="A171" s="11"/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Q171" s="1" t="s">
        <v>236</v>
      </c>
    </row>
    <row r="172" spans="1:48" ht="30" customHeight="1" x14ac:dyDescent="0.3">
      <c r="A172" s="11"/>
      <c r="B172" s="11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236</v>
      </c>
    </row>
    <row r="173" spans="1:48" ht="30" customHeight="1" x14ac:dyDescent="0.3">
      <c r="A173" s="11"/>
      <c r="B173" s="11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1"/>
      <c r="Q173" s="1" t="s">
        <v>236</v>
      </c>
    </row>
    <row r="174" spans="1:48" ht="30" customHeight="1" x14ac:dyDescent="0.3">
      <c r="A174" s="11"/>
      <c r="B174" s="1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1"/>
      <c r="Q174" s="1" t="s">
        <v>236</v>
      </c>
    </row>
    <row r="175" spans="1:48" ht="30" customHeight="1" x14ac:dyDescent="0.3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236</v>
      </c>
    </row>
    <row r="176" spans="1:48" ht="30" customHeight="1" x14ac:dyDescent="0.3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236</v>
      </c>
    </row>
    <row r="177" spans="1:48" ht="30" customHeight="1" x14ac:dyDescent="0.3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236</v>
      </c>
    </row>
    <row r="178" spans="1:48" ht="30" customHeight="1" x14ac:dyDescent="0.3">
      <c r="A178" s="13" t="s">
        <v>76</v>
      </c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N178" t="s">
        <v>77</v>
      </c>
    </row>
    <row r="179" spans="1:48" ht="30" customHeight="1" x14ac:dyDescent="0.3">
      <c r="A179" s="13" t="s">
        <v>272</v>
      </c>
      <c r="B179" s="13" t="s">
        <v>58</v>
      </c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273</v>
      </c>
    </row>
    <row r="180" spans="1:48" ht="30" customHeight="1" x14ac:dyDescent="0.3">
      <c r="A180" s="13" t="s">
        <v>274</v>
      </c>
      <c r="B180" s="13" t="s">
        <v>275</v>
      </c>
      <c r="C180" s="13" t="s">
        <v>276</v>
      </c>
      <c r="D180" s="11">
        <v>-42</v>
      </c>
      <c r="E180" s="12"/>
      <c r="F180" s="12"/>
      <c r="G180" s="12"/>
      <c r="H180" s="12"/>
      <c r="I180" s="12"/>
      <c r="J180" s="12"/>
      <c r="K180" s="12"/>
      <c r="L180" s="12"/>
      <c r="M180" s="13" t="s">
        <v>277</v>
      </c>
      <c r="N180" s="1" t="s">
        <v>278</v>
      </c>
      <c r="O180" s="1" t="s">
        <v>52</v>
      </c>
      <c r="P180" s="1" t="s">
        <v>52</v>
      </c>
      <c r="Q180" s="1" t="s">
        <v>273</v>
      </c>
      <c r="R180" s="1" t="s">
        <v>64</v>
      </c>
      <c r="S180" s="1" t="s">
        <v>64</v>
      </c>
      <c r="T180" s="1" t="s">
        <v>63</v>
      </c>
      <c r="AR180" s="1" t="s">
        <v>52</v>
      </c>
      <c r="AS180" s="1" t="s">
        <v>52</v>
      </c>
      <c r="AU180" s="1" t="s">
        <v>279</v>
      </c>
      <c r="AV180">
        <v>61</v>
      </c>
    </row>
    <row r="181" spans="1:48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273</v>
      </c>
    </row>
    <row r="182" spans="1:48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273</v>
      </c>
    </row>
    <row r="183" spans="1:48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273</v>
      </c>
    </row>
    <row r="184" spans="1:48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273</v>
      </c>
    </row>
    <row r="185" spans="1:48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273</v>
      </c>
    </row>
    <row r="186" spans="1:48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273</v>
      </c>
    </row>
    <row r="187" spans="1:48" ht="30" customHeight="1" x14ac:dyDescent="0.3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273</v>
      </c>
    </row>
    <row r="188" spans="1:48" ht="30" customHeight="1" x14ac:dyDescent="0.3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273</v>
      </c>
    </row>
    <row r="189" spans="1:48" ht="30" customHeight="1" x14ac:dyDescent="0.3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273</v>
      </c>
    </row>
    <row r="190" spans="1:48" ht="30" customHeight="1" x14ac:dyDescent="0.3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273</v>
      </c>
    </row>
    <row r="191" spans="1:48" ht="30" customHeight="1" x14ac:dyDescent="0.3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273</v>
      </c>
    </row>
    <row r="192" spans="1:48" ht="30" customHeight="1" x14ac:dyDescent="0.3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273</v>
      </c>
    </row>
    <row r="193" spans="1:48" ht="30" customHeight="1" x14ac:dyDescent="0.3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273</v>
      </c>
    </row>
    <row r="194" spans="1:48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273</v>
      </c>
    </row>
    <row r="195" spans="1:48" ht="30" customHeight="1" x14ac:dyDescent="0.3">
      <c r="A195" s="11"/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Q195" s="1" t="s">
        <v>273</v>
      </c>
    </row>
    <row r="196" spans="1:48" ht="30" customHeight="1" x14ac:dyDescent="0.3">
      <c r="A196" s="11"/>
      <c r="B196" s="11"/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273</v>
      </c>
    </row>
    <row r="197" spans="1:48" ht="30" customHeight="1" x14ac:dyDescent="0.3">
      <c r="A197" s="11"/>
      <c r="B197" s="11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1"/>
      <c r="Q197" s="1" t="s">
        <v>273</v>
      </c>
    </row>
    <row r="198" spans="1:48" ht="30" customHeight="1" x14ac:dyDescent="0.3">
      <c r="A198" s="11"/>
      <c r="B198" s="11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1"/>
      <c r="Q198" s="1" t="s">
        <v>273</v>
      </c>
    </row>
    <row r="199" spans="1:48" ht="30" customHeight="1" x14ac:dyDescent="0.3">
      <c r="A199" s="11"/>
      <c r="B199" s="11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1"/>
      <c r="Q199" s="1" t="s">
        <v>273</v>
      </c>
    </row>
    <row r="200" spans="1:48" ht="30" customHeight="1" x14ac:dyDescent="0.3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273</v>
      </c>
    </row>
    <row r="201" spans="1:48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273</v>
      </c>
    </row>
    <row r="202" spans="1:48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273</v>
      </c>
    </row>
    <row r="203" spans="1:48" ht="30" customHeight="1" x14ac:dyDescent="0.3">
      <c r="A203" s="13" t="s">
        <v>76</v>
      </c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N203" t="s">
        <v>77</v>
      </c>
    </row>
    <row r="204" spans="1:48" ht="30" customHeight="1" x14ac:dyDescent="0.3">
      <c r="A204" s="13" t="s">
        <v>280</v>
      </c>
      <c r="B204" s="13" t="s">
        <v>58</v>
      </c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281</v>
      </c>
    </row>
    <row r="205" spans="1:48" ht="30" customHeight="1" x14ac:dyDescent="0.3">
      <c r="A205" s="13" t="s">
        <v>282</v>
      </c>
      <c r="B205" s="13" t="s">
        <v>283</v>
      </c>
      <c r="C205" s="13" t="s">
        <v>248</v>
      </c>
      <c r="D205" s="11">
        <v>0.5</v>
      </c>
      <c r="E205" s="12"/>
      <c r="F205" s="12"/>
      <c r="G205" s="12"/>
      <c r="H205" s="12"/>
      <c r="I205" s="12"/>
      <c r="J205" s="12"/>
      <c r="K205" s="12"/>
      <c r="L205" s="12"/>
      <c r="M205" s="13" t="s">
        <v>52</v>
      </c>
      <c r="N205" s="1" t="s">
        <v>284</v>
      </c>
      <c r="O205" s="1" t="s">
        <v>52</v>
      </c>
      <c r="P205" s="1" t="s">
        <v>52</v>
      </c>
      <c r="Q205" s="1" t="s">
        <v>281</v>
      </c>
      <c r="R205" s="1" t="s">
        <v>64</v>
      </c>
      <c r="S205" s="1" t="s">
        <v>64</v>
      </c>
      <c r="T205" s="1" t="s">
        <v>63</v>
      </c>
      <c r="AR205" s="1" t="s">
        <v>52</v>
      </c>
      <c r="AS205" s="1" t="s">
        <v>52</v>
      </c>
      <c r="AU205" s="1" t="s">
        <v>285</v>
      </c>
      <c r="AV205">
        <v>386</v>
      </c>
    </row>
    <row r="206" spans="1:48" ht="30" customHeight="1" x14ac:dyDescent="0.3">
      <c r="A206" s="13" t="s">
        <v>286</v>
      </c>
      <c r="B206" s="13" t="s">
        <v>287</v>
      </c>
      <c r="C206" s="13" t="s">
        <v>288</v>
      </c>
      <c r="D206" s="11">
        <v>2</v>
      </c>
      <c r="E206" s="12"/>
      <c r="F206" s="12"/>
      <c r="G206" s="12"/>
      <c r="H206" s="12"/>
      <c r="I206" s="12"/>
      <c r="J206" s="12"/>
      <c r="K206" s="12"/>
      <c r="L206" s="12"/>
      <c r="M206" s="13" t="s">
        <v>52</v>
      </c>
      <c r="N206" s="1" t="s">
        <v>289</v>
      </c>
      <c r="O206" s="1" t="s">
        <v>52</v>
      </c>
      <c r="P206" s="1" t="s">
        <v>52</v>
      </c>
      <c r="Q206" s="1" t="s">
        <v>281</v>
      </c>
      <c r="R206" s="1" t="s">
        <v>64</v>
      </c>
      <c r="S206" s="1" t="s">
        <v>64</v>
      </c>
      <c r="T206" s="1" t="s">
        <v>63</v>
      </c>
      <c r="AR206" s="1" t="s">
        <v>52</v>
      </c>
      <c r="AS206" s="1" t="s">
        <v>52</v>
      </c>
      <c r="AU206" s="1" t="s">
        <v>290</v>
      </c>
      <c r="AV206">
        <v>387</v>
      </c>
    </row>
    <row r="207" spans="1:48" ht="30" customHeight="1" x14ac:dyDescent="0.3">
      <c r="A207" s="13" t="s">
        <v>291</v>
      </c>
      <c r="B207" s="13" t="s">
        <v>292</v>
      </c>
      <c r="C207" s="13" t="s">
        <v>293</v>
      </c>
      <c r="D207" s="11">
        <v>3</v>
      </c>
      <c r="E207" s="12"/>
      <c r="F207" s="12"/>
      <c r="G207" s="12"/>
      <c r="H207" s="12"/>
      <c r="I207" s="12"/>
      <c r="J207" s="12"/>
      <c r="K207" s="12"/>
      <c r="L207" s="12"/>
      <c r="M207" s="13" t="s">
        <v>52</v>
      </c>
      <c r="N207" s="1" t="s">
        <v>294</v>
      </c>
      <c r="O207" s="1" t="s">
        <v>52</v>
      </c>
      <c r="P207" s="1" t="s">
        <v>52</v>
      </c>
      <c r="Q207" s="1" t="s">
        <v>281</v>
      </c>
      <c r="R207" s="1" t="s">
        <v>64</v>
      </c>
      <c r="S207" s="1" t="s">
        <v>64</v>
      </c>
      <c r="T207" s="1" t="s">
        <v>63</v>
      </c>
      <c r="AR207" s="1" t="s">
        <v>52</v>
      </c>
      <c r="AS207" s="1" t="s">
        <v>52</v>
      </c>
      <c r="AU207" s="1" t="s">
        <v>295</v>
      </c>
      <c r="AV207">
        <v>412</v>
      </c>
    </row>
    <row r="208" spans="1:48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281</v>
      </c>
    </row>
    <row r="209" spans="1:17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281</v>
      </c>
    </row>
    <row r="210" spans="1:17" ht="30" customHeight="1" x14ac:dyDescent="0.3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 t="s">
        <v>281</v>
      </c>
    </row>
    <row r="211" spans="1:17" ht="30" customHeight="1" x14ac:dyDescent="0.3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281</v>
      </c>
    </row>
    <row r="212" spans="1:17" ht="30" customHeight="1" x14ac:dyDescent="0.3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281</v>
      </c>
    </row>
    <row r="213" spans="1:17" ht="30" customHeight="1" x14ac:dyDescent="0.3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1" t="s">
        <v>281</v>
      </c>
    </row>
    <row r="214" spans="1:17" ht="30" customHeight="1" x14ac:dyDescent="0.3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 t="s">
        <v>281</v>
      </c>
    </row>
    <row r="215" spans="1:17" ht="30" customHeight="1" x14ac:dyDescent="0.3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281</v>
      </c>
    </row>
    <row r="216" spans="1:17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281</v>
      </c>
    </row>
    <row r="217" spans="1:17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281</v>
      </c>
    </row>
    <row r="218" spans="1:17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281</v>
      </c>
    </row>
    <row r="219" spans="1:17" ht="30" customHeight="1" x14ac:dyDescent="0.3">
      <c r="A219" s="11"/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Q219" s="1" t="s">
        <v>281</v>
      </c>
    </row>
    <row r="220" spans="1:17" ht="30" customHeight="1" x14ac:dyDescent="0.3">
      <c r="A220" s="11"/>
      <c r="B220" s="11"/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281</v>
      </c>
    </row>
    <row r="221" spans="1:17" ht="30" customHeight="1" x14ac:dyDescent="0.3">
      <c r="A221" s="11"/>
      <c r="B221" s="11"/>
      <c r="C221" s="11"/>
      <c r="D221" s="11"/>
      <c r="E221" s="12"/>
      <c r="F221" s="12"/>
      <c r="G221" s="12"/>
      <c r="H221" s="12"/>
      <c r="I221" s="12"/>
      <c r="J221" s="12"/>
      <c r="K221" s="12"/>
      <c r="L221" s="12"/>
      <c r="M221" s="11"/>
      <c r="Q221" s="1" t="s">
        <v>281</v>
      </c>
    </row>
    <row r="222" spans="1:17" ht="30" customHeight="1" x14ac:dyDescent="0.3">
      <c r="A222" s="11"/>
      <c r="B222" s="11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1"/>
      <c r="Q222" s="1" t="s">
        <v>281</v>
      </c>
    </row>
    <row r="223" spans="1:17" ht="30" customHeight="1" x14ac:dyDescent="0.3">
      <c r="A223" s="11"/>
      <c r="B223" s="11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1"/>
      <c r="Q223" s="1" t="s">
        <v>281</v>
      </c>
    </row>
    <row r="224" spans="1:17" ht="30" customHeight="1" x14ac:dyDescent="0.3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1" t="s">
        <v>281</v>
      </c>
    </row>
    <row r="225" spans="1:48" ht="30" customHeight="1" x14ac:dyDescent="0.3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 t="s">
        <v>281</v>
      </c>
    </row>
    <row r="226" spans="1:48" ht="30" customHeight="1" x14ac:dyDescent="0.3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281</v>
      </c>
    </row>
    <row r="227" spans="1:48" ht="30" customHeight="1" x14ac:dyDescent="0.3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281</v>
      </c>
    </row>
    <row r="228" spans="1:48" ht="30" customHeight="1" x14ac:dyDescent="0.3">
      <c r="A228" s="13" t="s">
        <v>76</v>
      </c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N228" t="s">
        <v>77</v>
      </c>
    </row>
    <row r="229" spans="1:48" ht="30" customHeight="1" x14ac:dyDescent="0.3">
      <c r="A229" s="13" t="s">
        <v>296</v>
      </c>
      <c r="B229" s="13" t="s">
        <v>58</v>
      </c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297</v>
      </c>
    </row>
    <row r="230" spans="1:48" ht="30" customHeight="1" x14ac:dyDescent="0.3">
      <c r="A230" s="13" t="s">
        <v>299</v>
      </c>
      <c r="B230" s="13" t="s">
        <v>300</v>
      </c>
      <c r="C230" s="13" t="s">
        <v>82</v>
      </c>
      <c r="D230" s="11">
        <v>0.432</v>
      </c>
      <c r="E230" s="12"/>
      <c r="F230" s="12"/>
      <c r="G230" s="12"/>
      <c r="H230" s="12"/>
      <c r="I230" s="12"/>
      <c r="J230" s="12"/>
      <c r="K230" s="12"/>
      <c r="L230" s="12"/>
      <c r="M230" s="13" t="s">
        <v>52</v>
      </c>
      <c r="N230" s="1" t="s">
        <v>301</v>
      </c>
      <c r="O230" s="1" t="s">
        <v>52</v>
      </c>
      <c r="P230" s="1" t="s">
        <v>52</v>
      </c>
      <c r="Q230" s="1" t="s">
        <v>297</v>
      </c>
      <c r="R230" s="1" t="s">
        <v>64</v>
      </c>
      <c r="S230" s="1" t="s">
        <v>64</v>
      </c>
      <c r="T230" s="1" t="s">
        <v>63</v>
      </c>
      <c r="AR230" s="1" t="s">
        <v>52</v>
      </c>
      <c r="AS230" s="1" t="s">
        <v>52</v>
      </c>
      <c r="AU230" s="1" t="s">
        <v>302</v>
      </c>
      <c r="AV230">
        <v>66</v>
      </c>
    </row>
    <row r="231" spans="1:48" ht="30" customHeight="1" x14ac:dyDescent="0.3">
      <c r="A231" s="13" t="s">
        <v>303</v>
      </c>
      <c r="B231" s="13" t="s">
        <v>304</v>
      </c>
      <c r="C231" s="13" t="s">
        <v>82</v>
      </c>
      <c r="D231" s="11">
        <v>6.0999999999999999E-2</v>
      </c>
      <c r="E231" s="12"/>
      <c r="F231" s="12"/>
      <c r="G231" s="12"/>
      <c r="H231" s="12"/>
      <c r="I231" s="12"/>
      <c r="J231" s="12"/>
      <c r="K231" s="12"/>
      <c r="L231" s="12"/>
      <c r="M231" s="13" t="s">
        <v>52</v>
      </c>
      <c r="N231" s="1" t="s">
        <v>305</v>
      </c>
      <c r="O231" s="1" t="s">
        <v>52</v>
      </c>
      <c r="P231" s="1" t="s">
        <v>52</v>
      </c>
      <c r="Q231" s="1" t="s">
        <v>297</v>
      </c>
      <c r="R231" s="1" t="s">
        <v>64</v>
      </c>
      <c r="S231" s="1" t="s">
        <v>64</v>
      </c>
      <c r="T231" s="1" t="s">
        <v>63</v>
      </c>
      <c r="AR231" s="1" t="s">
        <v>52</v>
      </c>
      <c r="AS231" s="1" t="s">
        <v>52</v>
      </c>
      <c r="AU231" s="1" t="s">
        <v>306</v>
      </c>
      <c r="AV231">
        <v>67</v>
      </c>
    </row>
    <row r="232" spans="1:48" ht="30" customHeight="1" x14ac:dyDescent="0.3">
      <c r="A232" s="13" t="s">
        <v>303</v>
      </c>
      <c r="B232" s="13" t="s">
        <v>307</v>
      </c>
      <c r="C232" s="13" t="s">
        <v>82</v>
      </c>
      <c r="D232" s="11">
        <v>4.2999999999999997E-2</v>
      </c>
      <c r="E232" s="12"/>
      <c r="F232" s="12"/>
      <c r="G232" s="12"/>
      <c r="H232" s="12"/>
      <c r="I232" s="12"/>
      <c r="J232" s="12"/>
      <c r="K232" s="12"/>
      <c r="L232" s="12"/>
      <c r="M232" s="13" t="s">
        <v>52</v>
      </c>
      <c r="N232" s="1" t="s">
        <v>308</v>
      </c>
      <c r="O232" s="1" t="s">
        <v>52</v>
      </c>
      <c r="P232" s="1" t="s">
        <v>52</v>
      </c>
      <c r="Q232" s="1" t="s">
        <v>297</v>
      </c>
      <c r="R232" s="1" t="s">
        <v>64</v>
      </c>
      <c r="S232" s="1" t="s">
        <v>64</v>
      </c>
      <c r="T232" s="1" t="s">
        <v>63</v>
      </c>
      <c r="AR232" s="1" t="s">
        <v>52</v>
      </c>
      <c r="AS232" s="1" t="s">
        <v>52</v>
      </c>
      <c r="AU232" s="1" t="s">
        <v>309</v>
      </c>
      <c r="AV232">
        <v>68</v>
      </c>
    </row>
    <row r="233" spans="1:48" ht="30" customHeight="1" x14ac:dyDescent="0.3">
      <c r="A233" s="13" t="s">
        <v>310</v>
      </c>
      <c r="B233" s="13" t="s">
        <v>311</v>
      </c>
      <c r="C233" s="13" t="s">
        <v>82</v>
      </c>
      <c r="D233" s="11">
        <v>0.432</v>
      </c>
      <c r="E233" s="12"/>
      <c r="F233" s="12"/>
      <c r="G233" s="12"/>
      <c r="H233" s="12"/>
      <c r="I233" s="12"/>
      <c r="J233" s="12"/>
      <c r="K233" s="12"/>
      <c r="L233" s="12"/>
      <c r="M233" s="13" t="s">
        <v>52</v>
      </c>
      <c r="N233" s="1" t="s">
        <v>312</v>
      </c>
      <c r="O233" s="1" t="s">
        <v>52</v>
      </c>
      <c r="P233" s="1" t="s">
        <v>52</v>
      </c>
      <c r="Q233" s="1" t="s">
        <v>297</v>
      </c>
      <c r="R233" s="1" t="s">
        <v>64</v>
      </c>
      <c r="S233" s="1" t="s">
        <v>64</v>
      </c>
      <c r="T233" s="1" t="s">
        <v>63</v>
      </c>
      <c r="AR233" s="1" t="s">
        <v>52</v>
      </c>
      <c r="AS233" s="1" t="s">
        <v>52</v>
      </c>
      <c r="AU233" s="1" t="s">
        <v>313</v>
      </c>
      <c r="AV233">
        <v>69</v>
      </c>
    </row>
    <row r="234" spans="1:48" ht="30" customHeight="1" x14ac:dyDescent="0.3">
      <c r="A234" s="13" t="s">
        <v>314</v>
      </c>
      <c r="B234" s="13" t="s">
        <v>315</v>
      </c>
      <c r="C234" s="13" t="s">
        <v>82</v>
      </c>
      <c r="D234" s="11">
        <v>0.104</v>
      </c>
      <c r="E234" s="12"/>
      <c r="F234" s="12"/>
      <c r="G234" s="12"/>
      <c r="H234" s="12"/>
      <c r="I234" s="12"/>
      <c r="J234" s="12"/>
      <c r="K234" s="12"/>
      <c r="L234" s="12"/>
      <c r="M234" s="13" t="s">
        <v>52</v>
      </c>
      <c r="N234" s="1" t="s">
        <v>316</v>
      </c>
      <c r="O234" s="1" t="s">
        <v>52</v>
      </c>
      <c r="P234" s="1" t="s">
        <v>52</v>
      </c>
      <c r="Q234" s="1" t="s">
        <v>297</v>
      </c>
      <c r="R234" s="1" t="s">
        <v>64</v>
      </c>
      <c r="S234" s="1" t="s">
        <v>64</v>
      </c>
      <c r="T234" s="1" t="s">
        <v>63</v>
      </c>
      <c r="AR234" s="1" t="s">
        <v>52</v>
      </c>
      <c r="AS234" s="1" t="s">
        <v>52</v>
      </c>
      <c r="AU234" s="1" t="s">
        <v>317</v>
      </c>
      <c r="AV234">
        <v>70</v>
      </c>
    </row>
    <row r="235" spans="1:48" ht="30" customHeight="1" x14ac:dyDescent="0.3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1" t="s">
        <v>297</v>
      </c>
    </row>
    <row r="236" spans="1:48" ht="30" customHeight="1" x14ac:dyDescent="0.3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  <c r="Q236" s="1" t="s">
        <v>297</v>
      </c>
    </row>
    <row r="237" spans="1:48" ht="30" customHeight="1" x14ac:dyDescent="0.3">
      <c r="A237" s="11"/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1"/>
      <c r="Q237" s="1" t="s">
        <v>297</v>
      </c>
    </row>
    <row r="238" spans="1:48" ht="30" customHeight="1" x14ac:dyDescent="0.3">
      <c r="A238" s="11"/>
      <c r="B238" s="1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  <c r="Q238" s="1" t="s">
        <v>297</v>
      </c>
    </row>
    <row r="239" spans="1:48" ht="30" customHeight="1" x14ac:dyDescent="0.3">
      <c r="A239" s="11"/>
      <c r="B239" s="1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1"/>
      <c r="Q239" s="1" t="s">
        <v>297</v>
      </c>
    </row>
    <row r="240" spans="1:48" ht="30" customHeight="1" x14ac:dyDescent="0.3">
      <c r="A240" s="11"/>
      <c r="B240" s="11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1"/>
      <c r="Q240" s="1" t="s">
        <v>297</v>
      </c>
    </row>
    <row r="241" spans="1:48" ht="30" customHeight="1" x14ac:dyDescent="0.3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  <c r="Q241" s="1" t="s">
        <v>297</v>
      </c>
    </row>
    <row r="242" spans="1:48" ht="30" customHeight="1" x14ac:dyDescent="0.3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  <c r="Q242" s="1" t="s">
        <v>297</v>
      </c>
    </row>
    <row r="243" spans="1:48" ht="30" customHeight="1" x14ac:dyDescent="0.3">
      <c r="A243" s="11"/>
      <c r="B243" s="11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1"/>
      <c r="Q243" s="1" t="s">
        <v>297</v>
      </c>
    </row>
    <row r="244" spans="1:48" ht="30" customHeight="1" x14ac:dyDescent="0.3">
      <c r="A244" s="11"/>
      <c r="B244" s="11"/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1" t="s">
        <v>297</v>
      </c>
    </row>
    <row r="245" spans="1:48" ht="30" customHeight="1" x14ac:dyDescent="0.3">
      <c r="A245" s="11"/>
      <c r="B245" s="11"/>
      <c r="C245" s="11"/>
      <c r="D245" s="11"/>
      <c r="E245" s="12"/>
      <c r="F245" s="12"/>
      <c r="G245" s="12"/>
      <c r="H245" s="12"/>
      <c r="I245" s="12"/>
      <c r="J245" s="12"/>
      <c r="K245" s="12"/>
      <c r="L245" s="12"/>
      <c r="M245" s="11"/>
      <c r="Q245" s="1" t="s">
        <v>297</v>
      </c>
    </row>
    <row r="246" spans="1:48" ht="30" customHeight="1" x14ac:dyDescent="0.3">
      <c r="A246" s="11"/>
      <c r="B246" s="11"/>
      <c r="C246" s="11"/>
      <c r="D246" s="11"/>
      <c r="E246" s="12"/>
      <c r="F246" s="12"/>
      <c r="G246" s="12"/>
      <c r="H246" s="12"/>
      <c r="I246" s="12"/>
      <c r="J246" s="12"/>
      <c r="K246" s="12"/>
      <c r="L246" s="12"/>
      <c r="M246" s="11"/>
      <c r="Q246" s="1" t="s">
        <v>297</v>
      </c>
    </row>
    <row r="247" spans="1:48" ht="30" customHeight="1" x14ac:dyDescent="0.3">
      <c r="A247" s="11"/>
      <c r="B247" s="11"/>
      <c r="C247" s="11"/>
      <c r="D247" s="11"/>
      <c r="E247" s="12"/>
      <c r="F247" s="12"/>
      <c r="G247" s="12"/>
      <c r="H247" s="12"/>
      <c r="I247" s="12"/>
      <c r="J247" s="12"/>
      <c r="K247" s="12"/>
      <c r="L247" s="12"/>
      <c r="M247" s="11"/>
      <c r="Q247" s="1" t="s">
        <v>297</v>
      </c>
    </row>
    <row r="248" spans="1:48" ht="30" customHeight="1" x14ac:dyDescent="0.3">
      <c r="A248" s="11"/>
      <c r="B248" s="11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1"/>
      <c r="Q248" s="1" t="s">
        <v>297</v>
      </c>
    </row>
    <row r="249" spans="1:48" ht="30" customHeight="1" x14ac:dyDescent="0.3">
      <c r="A249" s="11"/>
      <c r="B249" s="1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1"/>
      <c r="Q249" s="1" t="s">
        <v>297</v>
      </c>
    </row>
    <row r="250" spans="1:48" ht="30" customHeight="1" x14ac:dyDescent="0.3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  <c r="Q250" s="1" t="s">
        <v>297</v>
      </c>
    </row>
    <row r="251" spans="1:48" ht="30" customHeight="1" x14ac:dyDescent="0.3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 t="s">
        <v>297</v>
      </c>
    </row>
    <row r="252" spans="1:48" ht="30" customHeight="1" x14ac:dyDescent="0.3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 t="s">
        <v>297</v>
      </c>
    </row>
    <row r="253" spans="1:48" ht="30" customHeight="1" x14ac:dyDescent="0.3">
      <c r="A253" s="13" t="s">
        <v>76</v>
      </c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N253" t="s">
        <v>77</v>
      </c>
    </row>
    <row r="254" spans="1:48" ht="30" customHeight="1" x14ac:dyDescent="0.3">
      <c r="A254" s="13" t="s">
        <v>320</v>
      </c>
      <c r="B254" s="13" t="s">
        <v>322</v>
      </c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  <c r="Q254" s="1" t="s">
        <v>321</v>
      </c>
    </row>
    <row r="255" spans="1:48" ht="30" customHeight="1" x14ac:dyDescent="0.3">
      <c r="A255" s="13" t="s">
        <v>59</v>
      </c>
      <c r="B255" s="13" t="s">
        <v>60</v>
      </c>
      <c r="C255" s="13" t="s">
        <v>61</v>
      </c>
      <c r="D255" s="11">
        <v>1</v>
      </c>
      <c r="E255" s="12"/>
      <c r="F255" s="12"/>
      <c r="G255" s="12"/>
      <c r="H255" s="12"/>
      <c r="I255" s="12"/>
      <c r="J255" s="12"/>
      <c r="K255" s="12"/>
      <c r="L255" s="12"/>
      <c r="M255" s="13" t="s">
        <v>52</v>
      </c>
      <c r="N255" s="1" t="s">
        <v>62</v>
      </c>
      <c r="O255" s="1" t="s">
        <v>52</v>
      </c>
      <c r="P255" s="1" t="s">
        <v>52</v>
      </c>
      <c r="Q255" s="1" t="s">
        <v>321</v>
      </c>
      <c r="R255" s="1" t="s">
        <v>63</v>
      </c>
      <c r="S255" s="1" t="s">
        <v>64</v>
      </c>
      <c r="T255" s="1" t="s">
        <v>64</v>
      </c>
      <c r="AR255" s="1" t="s">
        <v>52</v>
      </c>
      <c r="AS255" s="1" t="s">
        <v>52</v>
      </c>
      <c r="AU255" s="1" t="s">
        <v>323</v>
      </c>
      <c r="AV255">
        <v>73</v>
      </c>
    </row>
    <row r="256" spans="1:48" ht="30" customHeight="1" x14ac:dyDescent="0.3">
      <c r="A256" s="13" t="s">
        <v>66</v>
      </c>
      <c r="B256" s="13" t="s">
        <v>67</v>
      </c>
      <c r="C256" s="13" t="s">
        <v>68</v>
      </c>
      <c r="D256" s="11">
        <v>35</v>
      </c>
      <c r="E256" s="12"/>
      <c r="F256" s="12"/>
      <c r="G256" s="12"/>
      <c r="H256" s="12"/>
      <c r="I256" s="12"/>
      <c r="J256" s="12"/>
      <c r="K256" s="12"/>
      <c r="L256" s="12"/>
      <c r="M256" s="13" t="s">
        <v>52</v>
      </c>
      <c r="N256" s="1" t="s">
        <v>69</v>
      </c>
      <c r="O256" s="1" t="s">
        <v>52</v>
      </c>
      <c r="P256" s="1" t="s">
        <v>52</v>
      </c>
      <c r="Q256" s="1" t="s">
        <v>321</v>
      </c>
      <c r="R256" s="1" t="s">
        <v>63</v>
      </c>
      <c r="S256" s="1" t="s">
        <v>64</v>
      </c>
      <c r="T256" s="1" t="s">
        <v>64</v>
      </c>
      <c r="AR256" s="1" t="s">
        <v>52</v>
      </c>
      <c r="AS256" s="1" t="s">
        <v>52</v>
      </c>
      <c r="AU256" s="1" t="s">
        <v>324</v>
      </c>
      <c r="AV256">
        <v>74</v>
      </c>
    </row>
    <row r="257" spans="1:48" ht="30" customHeight="1" x14ac:dyDescent="0.3">
      <c r="A257" s="13" t="s">
        <v>71</v>
      </c>
      <c r="B257" s="13" t="s">
        <v>72</v>
      </c>
      <c r="C257" s="13" t="s">
        <v>73</v>
      </c>
      <c r="D257" s="11">
        <v>1</v>
      </c>
      <c r="E257" s="12"/>
      <c r="F257" s="12"/>
      <c r="G257" s="12"/>
      <c r="H257" s="12"/>
      <c r="I257" s="12"/>
      <c r="J257" s="12"/>
      <c r="K257" s="12"/>
      <c r="L257" s="12"/>
      <c r="M257" s="13" t="s">
        <v>52</v>
      </c>
      <c r="N257" s="1" t="s">
        <v>74</v>
      </c>
      <c r="O257" s="1" t="s">
        <v>52</v>
      </c>
      <c r="P257" s="1" t="s">
        <v>52</v>
      </c>
      <c r="Q257" s="1" t="s">
        <v>321</v>
      </c>
      <c r="R257" s="1" t="s">
        <v>63</v>
      </c>
      <c r="S257" s="1" t="s">
        <v>64</v>
      </c>
      <c r="T257" s="1" t="s">
        <v>64</v>
      </c>
      <c r="AR257" s="1" t="s">
        <v>52</v>
      </c>
      <c r="AS257" s="1" t="s">
        <v>52</v>
      </c>
      <c r="AU257" s="1" t="s">
        <v>325</v>
      </c>
      <c r="AV257">
        <v>75</v>
      </c>
    </row>
    <row r="258" spans="1:48" ht="30" customHeight="1" x14ac:dyDescent="0.3">
      <c r="A258" s="13" t="s">
        <v>326</v>
      </c>
      <c r="B258" s="13" t="s">
        <v>327</v>
      </c>
      <c r="C258" s="13" t="s">
        <v>68</v>
      </c>
      <c r="D258" s="11">
        <v>11</v>
      </c>
      <c r="E258" s="12"/>
      <c r="F258" s="12"/>
      <c r="G258" s="12"/>
      <c r="H258" s="12"/>
      <c r="I258" s="12"/>
      <c r="J258" s="12"/>
      <c r="K258" s="12"/>
      <c r="L258" s="12"/>
      <c r="M258" s="13" t="s">
        <v>52</v>
      </c>
      <c r="N258" s="1" t="s">
        <v>328</v>
      </c>
      <c r="O258" s="1" t="s">
        <v>52</v>
      </c>
      <c r="P258" s="1" t="s">
        <v>52</v>
      </c>
      <c r="Q258" s="1" t="s">
        <v>321</v>
      </c>
      <c r="R258" s="1" t="s">
        <v>63</v>
      </c>
      <c r="S258" s="1" t="s">
        <v>64</v>
      </c>
      <c r="T258" s="1" t="s">
        <v>64</v>
      </c>
      <c r="AR258" s="1" t="s">
        <v>52</v>
      </c>
      <c r="AS258" s="1" t="s">
        <v>52</v>
      </c>
      <c r="AU258" s="1" t="s">
        <v>329</v>
      </c>
      <c r="AV258">
        <v>76</v>
      </c>
    </row>
    <row r="259" spans="1:48" ht="30" customHeight="1" x14ac:dyDescent="0.3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  <c r="Q259" s="1" t="s">
        <v>321</v>
      </c>
    </row>
    <row r="260" spans="1:48" ht="30" customHeight="1" x14ac:dyDescent="0.3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  <c r="Q260" s="1" t="s">
        <v>321</v>
      </c>
    </row>
    <row r="261" spans="1:48" ht="30" customHeight="1" x14ac:dyDescent="0.3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 t="s">
        <v>321</v>
      </c>
    </row>
    <row r="262" spans="1:48" ht="30" customHeight="1" x14ac:dyDescent="0.3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 t="s">
        <v>321</v>
      </c>
    </row>
    <row r="263" spans="1:48" ht="30" customHeight="1" x14ac:dyDescent="0.3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  <c r="Q263" s="1" t="s">
        <v>321</v>
      </c>
    </row>
    <row r="264" spans="1:48" ht="30" customHeight="1" x14ac:dyDescent="0.3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321</v>
      </c>
    </row>
    <row r="265" spans="1:48" ht="30" customHeight="1" x14ac:dyDescent="0.3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  <c r="Q265" s="1" t="s">
        <v>321</v>
      </c>
    </row>
    <row r="266" spans="1:48" ht="30" customHeight="1" x14ac:dyDescent="0.3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  <c r="Q266" s="1" t="s">
        <v>321</v>
      </c>
    </row>
    <row r="267" spans="1:48" ht="30" customHeight="1" x14ac:dyDescent="0.3">
      <c r="A267" s="11"/>
      <c r="B267" s="11"/>
      <c r="C267" s="11"/>
      <c r="D267" s="11"/>
      <c r="E267" s="12"/>
      <c r="F267" s="12"/>
      <c r="G267" s="12"/>
      <c r="H267" s="12"/>
      <c r="I267" s="12"/>
      <c r="J267" s="12"/>
      <c r="K267" s="12"/>
      <c r="L267" s="12"/>
      <c r="M267" s="11"/>
      <c r="Q267" s="1" t="s">
        <v>321</v>
      </c>
    </row>
    <row r="268" spans="1:48" ht="30" customHeight="1" x14ac:dyDescent="0.3">
      <c r="A268" s="11"/>
      <c r="B268" s="11"/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1"/>
      <c r="Q268" s="1" t="s">
        <v>321</v>
      </c>
    </row>
    <row r="269" spans="1:48" ht="30" customHeight="1" x14ac:dyDescent="0.3">
      <c r="A269" s="11"/>
      <c r="B269" s="11"/>
      <c r="C269" s="11"/>
      <c r="D269" s="11"/>
      <c r="E269" s="12"/>
      <c r="F269" s="12"/>
      <c r="G269" s="12"/>
      <c r="H269" s="12"/>
      <c r="I269" s="12"/>
      <c r="J269" s="12"/>
      <c r="K269" s="12"/>
      <c r="L269" s="12"/>
      <c r="M269" s="11"/>
      <c r="Q269" s="1" t="s">
        <v>321</v>
      </c>
    </row>
    <row r="270" spans="1:48" ht="30" customHeight="1" x14ac:dyDescent="0.3">
      <c r="A270" s="11"/>
      <c r="B270" s="11"/>
      <c r="C270" s="11"/>
      <c r="D270" s="11"/>
      <c r="E270" s="12"/>
      <c r="F270" s="12"/>
      <c r="G270" s="12"/>
      <c r="H270" s="12"/>
      <c r="I270" s="12"/>
      <c r="J270" s="12"/>
      <c r="K270" s="12"/>
      <c r="L270" s="12"/>
      <c r="M270" s="11"/>
      <c r="Q270" s="1" t="s">
        <v>321</v>
      </c>
    </row>
    <row r="271" spans="1:48" ht="30" customHeight="1" x14ac:dyDescent="0.3">
      <c r="A271" s="11"/>
      <c r="B271" s="11"/>
      <c r="C271" s="11"/>
      <c r="D271" s="11"/>
      <c r="E271" s="12"/>
      <c r="F271" s="12"/>
      <c r="G271" s="12"/>
      <c r="H271" s="12"/>
      <c r="I271" s="12"/>
      <c r="J271" s="12"/>
      <c r="K271" s="12"/>
      <c r="L271" s="12"/>
      <c r="M271" s="11"/>
      <c r="Q271" s="1" t="s">
        <v>321</v>
      </c>
    </row>
    <row r="272" spans="1:48" ht="30" customHeight="1" x14ac:dyDescent="0.3">
      <c r="A272" s="11"/>
      <c r="B272" s="11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1"/>
      <c r="Q272" s="1" t="s">
        <v>321</v>
      </c>
    </row>
    <row r="273" spans="1:48" ht="30" customHeight="1" x14ac:dyDescent="0.3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  <c r="Q273" s="1" t="s">
        <v>321</v>
      </c>
    </row>
    <row r="274" spans="1:48" ht="30" customHeight="1" x14ac:dyDescent="0.3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321</v>
      </c>
    </row>
    <row r="275" spans="1:48" ht="30" customHeight="1" x14ac:dyDescent="0.3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321</v>
      </c>
    </row>
    <row r="276" spans="1:48" ht="30" customHeight="1" x14ac:dyDescent="0.3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321</v>
      </c>
    </row>
    <row r="277" spans="1:48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321</v>
      </c>
    </row>
    <row r="278" spans="1:48" ht="30" customHeight="1" x14ac:dyDescent="0.3">
      <c r="A278" s="13" t="s">
        <v>76</v>
      </c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N278" t="s">
        <v>77</v>
      </c>
    </row>
    <row r="279" spans="1:48" ht="30" customHeight="1" x14ac:dyDescent="0.3">
      <c r="A279" s="13" t="s">
        <v>330</v>
      </c>
      <c r="B279" s="13" t="s">
        <v>322</v>
      </c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Q279" s="1" t="s">
        <v>331</v>
      </c>
    </row>
    <row r="280" spans="1:48" ht="30" customHeight="1" x14ac:dyDescent="0.3">
      <c r="A280" s="13" t="s">
        <v>332</v>
      </c>
      <c r="B280" s="13" t="s">
        <v>333</v>
      </c>
      <c r="C280" s="13" t="s">
        <v>334</v>
      </c>
      <c r="D280" s="11">
        <v>76</v>
      </c>
      <c r="E280" s="12"/>
      <c r="F280" s="12"/>
      <c r="G280" s="12"/>
      <c r="H280" s="12"/>
      <c r="I280" s="12"/>
      <c r="J280" s="12"/>
      <c r="K280" s="12"/>
      <c r="L280" s="12"/>
      <c r="M280" s="13" t="s">
        <v>52</v>
      </c>
      <c r="N280" s="1" t="s">
        <v>335</v>
      </c>
      <c r="O280" s="1" t="s">
        <v>52</v>
      </c>
      <c r="P280" s="1" t="s">
        <v>52</v>
      </c>
      <c r="Q280" s="1" t="s">
        <v>331</v>
      </c>
      <c r="R280" s="1" t="s">
        <v>64</v>
      </c>
      <c r="S280" s="1" t="s">
        <v>64</v>
      </c>
      <c r="T280" s="1" t="s">
        <v>63</v>
      </c>
      <c r="AR280" s="1" t="s">
        <v>52</v>
      </c>
      <c r="AS280" s="1" t="s">
        <v>52</v>
      </c>
      <c r="AU280" s="1" t="s">
        <v>336</v>
      </c>
      <c r="AV280">
        <v>81</v>
      </c>
    </row>
    <row r="281" spans="1:48" ht="30" customHeight="1" x14ac:dyDescent="0.3">
      <c r="A281" s="13" t="s">
        <v>337</v>
      </c>
      <c r="B281" s="13" t="s">
        <v>338</v>
      </c>
      <c r="C281" s="13" t="s">
        <v>68</v>
      </c>
      <c r="D281" s="11">
        <v>1</v>
      </c>
      <c r="E281" s="12"/>
      <c r="F281" s="12"/>
      <c r="G281" s="12"/>
      <c r="H281" s="12"/>
      <c r="I281" s="12"/>
      <c r="J281" s="12"/>
      <c r="K281" s="12"/>
      <c r="L281" s="12"/>
      <c r="M281" s="13" t="s">
        <v>52</v>
      </c>
      <c r="N281" s="1" t="s">
        <v>339</v>
      </c>
      <c r="O281" s="1" t="s">
        <v>52</v>
      </c>
      <c r="P281" s="1" t="s">
        <v>52</v>
      </c>
      <c r="Q281" s="1" t="s">
        <v>331</v>
      </c>
      <c r="R281" s="1" t="s">
        <v>63</v>
      </c>
      <c r="S281" s="1" t="s">
        <v>64</v>
      </c>
      <c r="T281" s="1" t="s">
        <v>64</v>
      </c>
      <c r="AR281" s="1" t="s">
        <v>52</v>
      </c>
      <c r="AS281" s="1" t="s">
        <v>52</v>
      </c>
      <c r="AU281" s="1" t="s">
        <v>340</v>
      </c>
      <c r="AV281">
        <v>82</v>
      </c>
    </row>
    <row r="282" spans="1:48" ht="30" customHeight="1" x14ac:dyDescent="0.3">
      <c r="A282" s="13" t="s">
        <v>341</v>
      </c>
      <c r="B282" s="13" t="s">
        <v>342</v>
      </c>
      <c r="C282" s="13" t="s">
        <v>343</v>
      </c>
      <c r="D282" s="11">
        <v>7.5999999999999998E-2</v>
      </c>
      <c r="E282" s="12"/>
      <c r="F282" s="12"/>
      <c r="G282" s="12"/>
      <c r="H282" s="12"/>
      <c r="I282" s="12"/>
      <c r="J282" s="12"/>
      <c r="K282" s="12"/>
      <c r="L282" s="12"/>
      <c r="M282" s="13" t="s">
        <v>52</v>
      </c>
      <c r="N282" s="1" t="s">
        <v>344</v>
      </c>
      <c r="O282" s="1" t="s">
        <v>52</v>
      </c>
      <c r="P282" s="1" t="s">
        <v>52</v>
      </c>
      <c r="Q282" s="1" t="s">
        <v>331</v>
      </c>
      <c r="R282" s="1" t="s">
        <v>63</v>
      </c>
      <c r="S282" s="1" t="s">
        <v>64</v>
      </c>
      <c r="T282" s="1" t="s">
        <v>64</v>
      </c>
      <c r="AR282" s="1" t="s">
        <v>52</v>
      </c>
      <c r="AS282" s="1" t="s">
        <v>52</v>
      </c>
      <c r="AU282" s="1" t="s">
        <v>345</v>
      </c>
      <c r="AV282">
        <v>83</v>
      </c>
    </row>
    <row r="283" spans="1:48" ht="30" customHeight="1" x14ac:dyDescent="0.3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 t="s">
        <v>331</v>
      </c>
    </row>
    <row r="284" spans="1:48" ht="30" customHeight="1" x14ac:dyDescent="0.3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 t="s">
        <v>331</v>
      </c>
    </row>
    <row r="285" spans="1:48" ht="30" customHeight="1" x14ac:dyDescent="0.3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 t="s">
        <v>331</v>
      </c>
    </row>
    <row r="286" spans="1:48" ht="30" customHeight="1" x14ac:dyDescent="0.3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 t="s">
        <v>331</v>
      </c>
    </row>
    <row r="287" spans="1:48" ht="30" customHeight="1" x14ac:dyDescent="0.3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331</v>
      </c>
    </row>
    <row r="288" spans="1:48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331</v>
      </c>
    </row>
    <row r="289" spans="1:17" ht="30" customHeight="1" x14ac:dyDescent="0.3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 t="s">
        <v>331</v>
      </c>
    </row>
    <row r="290" spans="1:17" ht="30" customHeight="1" x14ac:dyDescent="0.3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331</v>
      </c>
    </row>
    <row r="291" spans="1:17" ht="30" customHeight="1" x14ac:dyDescent="0.3">
      <c r="A291" s="11"/>
      <c r="B291" s="1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1"/>
      <c r="Q291" s="1" t="s">
        <v>331</v>
      </c>
    </row>
    <row r="292" spans="1:17" ht="30" customHeight="1" x14ac:dyDescent="0.3">
      <c r="A292" s="11"/>
      <c r="B292" s="11"/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 t="s">
        <v>331</v>
      </c>
    </row>
    <row r="293" spans="1:17" ht="30" customHeight="1" x14ac:dyDescent="0.3">
      <c r="A293" s="11"/>
      <c r="B293" s="11"/>
      <c r="C293" s="11"/>
      <c r="D293" s="11"/>
      <c r="E293" s="12"/>
      <c r="F293" s="12"/>
      <c r="G293" s="12"/>
      <c r="H293" s="12"/>
      <c r="I293" s="12"/>
      <c r="J293" s="12"/>
      <c r="K293" s="12"/>
      <c r="L293" s="12"/>
      <c r="M293" s="11"/>
      <c r="Q293" s="1" t="s">
        <v>331</v>
      </c>
    </row>
    <row r="294" spans="1:17" ht="30" customHeight="1" x14ac:dyDescent="0.3">
      <c r="A294" s="11"/>
      <c r="B294" s="11"/>
      <c r="C294" s="11"/>
      <c r="D294" s="11"/>
      <c r="E294" s="12"/>
      <c r="F294" s="12"/>
      <c r="G294" s="12"/>
      <c r="H294" s="12"/>
      <c r="I294" s="12"/>
      <c r="J294" s="12"/>
      <c r="K294" s="12"/>
      <c r="L294" s="12"/>
      <c r="M294" s="11"/>
      <c r="Q294" s="1" t="s">
        <v>331</v>
      </c>
    </row>
    <row r="295" spans="1:17" ht="30" customHeight="1" x14ac:dyDescent="0.3">
      <c r="A295" s="11"/>
      <c r="B295" s="11"/>
      <c r="C295" s="11"/>
      <c r="D295" s="11"/>
      <c r="E295" s="12"/>
      <c r="F295" s="12"/>
      <c r="G295" s="12"/>
      <c r="H295" s="12"/>
      <c r="I295" s="12"/>
      <c r="J295" s="12"/>
      <c r="K295" s="12"/>
      <c r="L295" s="12"/>
      <c r="M295" s="11"/>
      <c r="Q295" s="1" t="s">
        <v>331</v>
      </c>
    </row>
    <row r="296" spans="1:17" ht="30" customHeight="1" x14ac:dyDescent="0.3">
      <c r="A296" s="11"/>
      <c r="B296" s="11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1"/>
      <c r="Q296" s="1" t="s">
        <v>331</v>
      </c>
    </row>
    <row r="297" spans="1:17" ht="30" customHeight="1" x14ac:dyDescent="0.3">
      <c r="A297" s="11"/>
      <c r="B297" s="11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1"/>
      <c r="Q297" s="1" t="s">
        <v>331</v>
      </c>
    </row>
    <row r="298" spans="1:17" ht="30" customHeight="1" x14ac:dyDescent="0.3">
      <c r="A298" s="11"/>
      <c r="B298" s="11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1"/>
      <c r="Q298" s="1" t="s">
        <v>331</v>
      </c>
    </row>
    <row r="299" spans="1:17" ht="30" customHeight="1" x14ac:dyDescent="0.3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  <c r="Q299" s="1" t="s">
        <v>331</v>
      </c>
    </row>
    <row r="300" spans="1:17" ht="30" customHeight="1" x14ac:dyDescent="0.3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  <c r="Q300" s="1" t="s">
        <v>331</v>
      </c>
    </row>
    <row r="301" spans="1:17" ht="30" customHeight="1" x14ac:dyDescent="0.3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  <c r="Q301" s="1" t="s">
        <v>331</v>
      </c>
    </row>
    <row r="302" spans="1:17" ht="30" customHeight="1" x14ac:dyDescent="0.3">
      <c r="A302" s="11"/>
      <c r="B302" s="1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1"/>
      <c r="Q302" s="1" t="s">
        <v>331</v>
      </c>
    </row>
    <row r="303" spans="1:17" ht="30" customHeight="1" x14ac:dyDescent="0.3">
      <c r="A303" s="13" t="s">
        <v>76</v>
      </c>
      <c r="B303" s="11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  <c r="N303" t="s">
        <v>77</v>
      </c>
    </row>
    <row r="304" spans="1:17" ht="30" customHeight="1" x14ac:dyDescent="0.3">
      <c r="A304" s="13" t="s">
        <v>346</v>
      </c>
      <c r="B304" s="13" t="s">
        <v>322</v>
      </c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1"/>
      <c r="Q304" s="1" t="s">
        <v>347</v>
      </c>
    </row>
    <row r="305" spans="1:48" ht="30" customHeight="1" x14ac:dyDescent="0.3">
      <c r="A305" s="13" t="s">
        <v>348</v>
      </c>
      <c r="B305" s="13" t="s">
        <v>349</v>
      </c>
      <c r="C305" s="13" t="s">
        <v>68</v>
      </c>
      <c r="D305" s="11">
        <v>7</v>
      </c>
      <c r="E305" s="12"/>
      <c r="F305" s="12"/>
      <c r="G305" s="12"/>
      <c r="H305" s="12"/>
      <c r="I305" s="12"/>
      <c r="J305" s="12"/>
      <c r="K305" s="12"/>
      <c r="L305" s="12"/>
      <c r="M305" s="13" t="s">
        <v>52</v>
      </c>
      <c r="N305" s="1" t="s">
        <v>350</v>
      </c>
      <c r="O305" s="1" t="s">
        <v>52</v>
      </c>
      <c r="P305" s="1" t="s">
        <v>52</v>
      </c>
      <c r="Q305" s="1" t="s">
        <v>347</v>
      </c>
      <c r="R305" s="1" t="s">
        <v>64</v>
      </c>
      <c r="S305" s="1" t="s">
        <v>64</v>
      </c>
      <c r="T305" s="1" t="s">
        <v>63</v>
      </c>
      <c r="AR305" s="1" t="s">
        <v>52</v>
      </c>
      <c r="AS305" s="1" t="s">
        <v>52</v>
      </c>
      <c r="AU305" s="1" t="s">
        <v>351</v>
      </c>
      <c r="AV305">
        <v>85</v>
      </c>
    </row>
    <row r="306" spans="1:48" ht="30" customHeight="1" x14ac:dyDescent="0.3">
      <c r="A306" s="13" t="s">
        <v>352</v>
      </c>
      <c r="B306" s="13" t="s">
        <v>353</v>
      </c>
      <c r="C306" s="13" t="s">
        <v>68</v>
      </c>
      <c r="D306" s="11">
        <v>19</v>
      </c>
      <c r="E306" s="12"/>
      <c r="F306" s="12"/>
      <c r="G306" s="12"/>
      <c r="H306" s="12"/>
      <c r="I306" s="12"/>
      <c r="J306" s="12"/>
      <c r="K306" s="12"/>
      <c r="L306" s="12"/>
      <c r="M306" s="13" t="s">
        <v>52</v>
      </c>
      <c r="N306" s="1" t="s">
        <v>354</v>
      </c>
      <c r="O306" s="1" t="s">
        <v>52</v>
      </c>
      <c r="P306" s="1" t="s">
        <v>52</v>
      </c>
      <c r="Q306" s="1" t="s">
        <v>347</v>
      </c>
      <c r="R306" s="1" t="s">
        <v>64</v>
      </c>
      <c r="S306" s="1" t="s">
        <v>64</v>
      </c>
      <c r="T306" s="1" t="s">
        <v>63</v>
      </c>
      <c r="AR306" s="1" t="s">
        <v>52</v>
      </c>
      <c r="AS306" s="1" t="s">
        <v>52</v>
      </c>
      <c r="AU306" s="1" t="s">
        <v>355</v>
      </c>
      <c r="AV306">
        <v>86</v>
      </c>
    </row>
    <row r="307" spans="1:48" ht="30" customHeight="1" x14ac:dyDescent="0.3">
      <c r="A307" s="13" t="s">
        <v>356</v>
      </c>
      <c r="B307" s="13" t="s">
        <v>357</v>
      </c>
      <c r="C307" s="13" t="s">
        <v>68</v>
      </c>
      <c r="D307" s="11">
        <v>18</v>
      </c>
      <c r="E307" s="12"/>
      <c r="F307" s="12"/>
      <c r="G307" s="12"/>
      <c r="H307" s="12"/>
      <c r="I307" s="12"/>
      <c r="J307" s="12"/>
      <c r="K307" s="12"/>
      <c r="L307" s="12"/>
      <c r="M307" s="13" t="s">
        <v>52</v>
      </c>
      <c r="N307" s="1" t="s">
        <v>358</v>
      </c>
      <c r="O307" s="1" t="s">
        <v>52</v>
      </c>
      <c r="P307" s="1" t="s">
        <v>52</v>
      </c>
      <c r="Q307" s="1" t="s">
        <v>347</v>
      </c>
      <c r="R307" s="1" t="s">
        <v>63</v>
      </c>
      <c r="S307" s="1" t="s">
        <v>64</v>
      </c>
      <c r="T307" s="1" t="s">
        <v>64</v>
      </c>
      <c r="AR307" s="1" t="s">
        <v>52</v>
      </c>
      <c r="AS307" s="1" t="s">
        <v>52</v>
      </c>
      <c r="AU307" s="1" t="s">
        <v>359</v>
      </c>
      <c r="AV307">
        <v>87</v>
      </c>
    </row>
    <row r="308" spans="1:48" ht="30" customHeight="1" x14ac:dyDescent="0.3">
      <c r="A308" s="13" t="s">
        <v>360</v>
      </c>
      <c r="B308" s="13" t="s">
        <v>361</v>
      </c>
      <c r="C308" s="13" t="s">
        <v>68</v>
      </c>
      <c r="D308" s="11">
        <v>7</v>
      </c>
      <c r="E308" s="12"/>
      <c r="F308" s="12"/>
      <c r="G308" s="12"/>
      <c r="H308" s="12"/>
      <c r="I308" s="12"/>
      <c r="J308" s="12"/>
      <c r="K308" s="12"/>
      <c r="L308" s="12"/>
      <c r="M308" s="13" t="s">
        <v>52</v>
      </c>
      <c r="N308" s="1" t="s">
        <v>362</v>
      </c>
      <c r="O308" s="1" t="s">
        <v>52</v>
      </c>
      <c r="P308" s="1" t="s">
        <v>52</v>
      </c>
      <c r="Q308" s="1" t="s">
        <v>347</v>
      </c>
      <c r="R308" s="1" t="s">
        <v>63</v>
      </c>
      <c r="S308" s="1" t="s">
        <v>64</v>
      </c>
      <c r="T308" s="1" t="s">
        <v>64</v>
      </c>
      <c r="AR308" s="1" t="s">
        <v>52</v>
      </c>
      <c r="AS308" s="1" t="s">
        <v>52</v>
      </c>
      <c r="AU308" s="1" t="s">
        <v>363</v>
      </c>
      <c r="AV308">
        <v>89</v>
      </c>
    </row>
    <row r="309" spans="1:48" ht="30" customHeight="1" x14ac:dyDescent="0.3">
      <c r="A309" s="13" t="s">
        <v>364</v>
      </c>
      <c r="B309" s="13" t="s">
        <v>365</v>
      </c>
      <c r="C309" s="13" t="s">
        <v>97</v>
      </c>
      <c r="D309" s="11">
        <v>1</v>
      </c>
      <c r="E309" s="12"/>
      <c r="F309" s="12"/>
      <c r="G309" s="12"/>
      <c r="H309" s="12"/>
      <c r="I309" s="12"/>
      <c r="J309" s="12"/>
      <c r="K309" s="12"/>
      <c r="L309" s="12"/>
      <c r="M309" s="13" t="s">
        <v>52</v>
      </c>
      <c r="N309" s="1" t="s">
        <v>366</v>
      </c>
      <c r="O309" s="1" t="s">
        <v>52</v>
      </c>
      <c r="P309" s="1" t="s">
        <v>52</v>
      </c>
      <c r="Q309" s="1" t="s">
        <v>347</v>
      </c>
      <c r="R309" s="1" t="s">
        <v>63</v>
      </c>
      <c r="S309" s="1" t="s">
        <v>64</v>
      </c>
      <c r="T309" s="1" t="s">
        <v>64</v>
      </c>
      <c r="AR309" s="1" t="s">
        <v>52</v>
      </c>
      <c r="AS309" s="1" t="s">
        <v>52</v>
      </c>
      <c r="AU309" s="1" t="s">
        <v>367</v>
      </c>
      <c r="AV309">
        <v>90</v>
      </c>
    </row>
    <row r="310" spans="1:48" ht="30" customHeight="1" x14ac:dyDescent="0.3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1" t="s">
        <v>347</v>
      </c>
    </row>
    <row r="311" spans="1:48" ht="30" customHeight="1" x14ac:dyDescent="0.3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  <c r="Q311" s="1" t="s">
        <v>347</v>
      </c>
    </row>
    <row r="312" spans="1:48" ht="30" customHeight="1" x14ac:dyDescent="0.3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 t="s">
        <v>347</v>
      </c>
    </row>
    <row r="313" spans="1:48" ht="30" customHeight="1" x14ac:dyDescent="0.3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  <c r="Q313" s="1" t="s">
        <v>347</v>
      </c>
    </row>
    <row r="314" spans="1:48" ht="30" customHeight="1" x14ac:dyDescent="0.3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 t="s">
        <v>347</v>
      </c>
    </row>
    <row r="315" spans="1:48" ht="30" customHeight="1" x14ac:dyDescent="0.3">
      <c r="A315" s="11"/>
      <c r="B315" s="11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1"/>
      <c r="Q315" s="1" t="s">
        <v>347</v>
      </c>
    </row>
    <row r="316" spans="1:48" ht="30" customHeight="1" x14ac:dyDescent="0.3">
      <c r="A316" s="11"/>
      <c r="B316" s="11"/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  <c r="Q316" s="1" t="s">
        <v>347</v>
      </c>
    </row>
    <row r="317" spans="1:48" ht="30" customHeight="1" x14ac:dyDescent="0.3">
      <c r="A317" s="11"/>
      <c r="B317" s="11"/>
      <c r="C317" s="11"/>
      <c r="D317" s="11"/>
      <c r="E317" s="12"/>
      <c r="F317" s="12"/>
      <c r="G317" s="12"/>
      <c r="H317" s="12"/>
      <c r="I317" s="12"/>
      <c r="J317" s="12"/>
      <c r="K317" s="12"/>
      <c r="L317" s="12"/>
      <c r="M317" s="11"/>
      <c r="Q317" s="1" t="s">
        <v>347</v>
      </c>
    </row>
    <row r="318" spans="1:48" ht="30" customHeight="1" x14ac:dyDescent="0.3">
      <c r="A318" s="11"/>
      <c r="B318" s="11"/>
      <c r="C318" s="11"/>
      <c r="D318" s="11"/>
      <c r="E318" s="12"/>
      <c r="F318" s="12"/>
      <c r="G318" s="12"/>
      <c r="H318" s="12"/>
      <c r="I318" s="12"/>
      <c r="J318" s="12"/>
      <c r="K318" s="12"/>
      <c r="L318" s="12"/>
      <c r="M318" s="11"/>
      <c r="Q318" s="1" t="s">
        <v>347</v>
      </c>
    </row>
    <row r="319" spans="1:48" ht="30" customHeight="1" x14ac:dyDescent="0.3">
      <c r="A319" s="11"/>
      <c r="B319" s="11"/>
      <c r="C319" s="11"/>
      <c r="D319" s="11"/>
      <c r="E319" s="12"/>
      <c r="F319" s="12"/>
      <c r="G319" s="12"/>
      <c r="H319" s="12"/>
      <c r="I319" s="12"/>
      <c r="J319" s="12"/>
      <c r="K319" s="12"/>
      <c r="L319" s="12"/>
      <c r="M319" s="11"/>
      <c r="Q319" s="1" t="s">
        <v>347</v>
      </c>
    </row>
    <row r="320" spans="1:48" ht="30" customHeight="1" x14ac:dyDescent="0.3">
      <c r="A320" s="11"/>
      <c r="B320" s="11"/>
      <c r="C320" s="11"/>
      <c r="D320" s="11"/>
      <c r="E320" s="12"/>
      <c r="F320" s="12"/>
      <c r="G320" s="12"/>
      <c r="H320" s="12"/>
      <c r="I320" s="12"/>
      <c r="J320" s="12"/>
      <c r="K320" s="12"/>
      <c r="L320" s="12"/>
      <c r="M320" s="11"/>
      <c r="Q320" s="1" t="s">
        <v>347</v>
      </c>
    </row>
    <row r="321" spans="1:48" ht="30" customHeight="1" x14ac:dyDescent="0.3">
      <c r="A321" s="11"/>
      <c r="B321" s="11"/>
      <c r="C321" s="11"/>
      <c r="D321" s="11"/>
      <c r="E321" s="12"/>
      <c r="F321" s="12"/>
      <c r="G321" s="12"/>
      <c r="H321" s="12"/>
      <c r="I321" s="12"/>
      <c r="J321" s="12"/>
      <c r="K321" s="12"/>
      <c r="L321" s="12"/>
      <c r="M321" s="11"/>
      <c r="Q321" s="1" t="s">
        <v>347</v>
      </c>
    </row>
    <row r="322" spans="1:48" ht="30" customHeight="1" x14ac:dyDescent="0.3">
      <c r="A322" s="11"/>
      <c r="B322" s="11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1"/>
      <c r="Q322" s="1" t="s">
        <v>347</v>
      </c>
    </row>
    <row r="323" spans="1:48" ht="30" customHeight="1" x14ac:dyDescent="0.3">
      <c r="A323" s="11"/>
      <c r="B323" s="11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1"/>
      <c r="Q323" s="1" t="s">
        <v>347</v>
      </c>
    </row>
    <row r="324" spans="1:48" ht="30" customHeight="1" x14ac:dyDescent="0.3">
      <c r="A324" s="11"/>
      <c r="B324" s="11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1"/>
      <c r="Q324" s="1" t="s">
        <v>347</v>
      </c>
    </row>
    <row r="325" spans="1:48" ht="30" customHeight="1" x14ac:dyDescent="0.3">
      <c r="A325" s="11"/>
      <c r="B325" s="11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1"/>
      <c r="Q325" s="1" t="s">
        <v>347</v>
      </c>
    </row>
    <row r="326" spans="1:48" ht="30" customHeight="1" x14ac:dyDescent="0.3">
      <c r="A326" s="11"/>
      <c r="B326" s="11"/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1"/>
      <c r="Q326" s="1" t="s">
        <v>347</v>
      </c>
    </row>
    <row r="327" spans="1:48" ht="30" customHeight="1" x14ac:dyDescent="0.3">
      <c r="A327" s="11"/>
      <c r="B327" s="11"/>
      <c r="C327" s="11"/>
      <c r="D327" s="11"/>
      <c r="E327" s="12"/>
      <c r="F327" s="12"/>
      <c r="G327" s="12"/>
      <c r="H327" s="12"/>
      <c r="I327" s="12"/>
      <c r="J327" s="12"/>
      <c r="K327" s="12"/>
      <c r="L327" s="12"/>
      <c r="M327" s="11"/>
      <c r="Q327" s="1" t="s">
        <v>347</v>
      </c>
    </row>
    <row r="328" spans="1:48" ht="30" customHeight="1" x14ac:dyDescent="0.3">
      <c r="A328" s="13" t="s">
        <v>76</v>
      </c>
      <c r="B328" s="11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1"/>
      <c r="N328" t="s">
        <v>77</v>
      </c>
    </row>
    <row r="329" spans="1:48" ht="30" customHeight="1" x14ac:dyDescent="0.3">
      <c r="A329" s="13" t="s">
        <v>368</v>
      </c>
      <c r="B329" s="13" t="s">
        <v>322</v>
      </c>
      <c r="C329" s="11"/>
      <c r="D329" s="11"/>
      <c r="E329" s="12"/>
      <c r="F329" s="12"/>
      <c r="G329" s="12"/>
      <c r="H329" s="12"/>
      <c r="I329" s="12"/>
      <c r="J329" s="12"/>
      <c r="K329" s="12"/>
      <c r="L329" s="12"/>
      <c r="M329" s="11"/>
      <c r="Q329" s="1" t="s">
        <v>369</v>
      </c>
    </row>
    <row r="330" spans="1:48" ht="30" customHeight="1" x14ac:dyDescent="0.3">
      <c r="A330" s="13" t="s">
        <v>102</v>
      </c>
      <c r="B330" s="13" t="s">
        <v>103</v>
      </c>
      <c r="C330" s="13" t="s">
        <v>68</v>
      </c>
      <c r="D330" s="11">
        <v>38</v>
      </c>
      <c r="E330" s="12"/>
      <c r="F330" s="12"/>
      <c r="G330" s="12"/>
      <c r="H330" s="12"/>
      <c r="I330" s="12"/>
      <c r="J330" s="12"/>
      <c r="K330" s="12"/>
      <c r="L330" s="12"/>
      <c r="M330" s="13" t="s">
        <v>52</v>
      </c>
      <c r="N330" s="1" t="s">
        <v>104</v>
      </c>
      <c r="O330" s="1" t="s">
        <v>52</v>
      </c>
      <c r="P330" s="1" t="s">
        <v>52</v>
      </c>
      <c r="Q330" s="1" t="s">
        <v>369</v>
      </c>
      <c r="R330" s="1" t="s">
        <v>64</v>
      </c>
      <c r="S330" s="1" t="s">
        <v>64</v>
      </c>
      <c r="T330" s="1" t="s">
        <v>63</v>
      </c>
      <c r="AR330" s="1" t="s">
        <v>52</v>
      </c>
      <c r="AS330" s="1" t="s">
        <v>52</v>
      </c>
      <c r="AU330" s="1" t="s">
        <v>370</v>
      </c>
      <c r="AV330">
        <v>96</v>
      </c>
    </row>
    <row r="331" spans="1:48" ht="30" customHeight="1" x14ac:dyDescent="0.3">
      <c r="A331" s="13" t="s">
        <v>121</v>
      </c>
      <c r="B331" s="13" t="s">
        <v>122</v>
      </c>
      <c r="C331" s="13" t="s">
        <v>68</v>
      </c>
      <c r="D331" s="11">
        <v>18</v>
      </c>
      <c r="E331" s="12"/>
      <c r="F331" s="12"/>
      <c r="G331" s="12"/>
      <c r="H331" s="12"/>
      <c r="I331" s="12"/>
      <c r="J331" s="12"/>
      <c r="K331" s="12"/>
      <c r="L331" s="12"/>
      <c r="M331" s="13" t="s">
        <v>52</v>
      </c>
      <c r="N331" s="1" t="s">
        <v>123</v>
      </c>
      <c r="O331" s="1" t="s">
        <v>52</v>
      </c>
      <c r="P331" s="1" t="s">
        <v>52</v>
      </c>
      <c r="Q331" s="1" t="s">
        <v>369</v>
      </c>
      <c r="R331" s="1" t="s">
        <v>63</v>
      </c>
      <c r="S331" s="1" t="s">
        <v>64</v>
      </c>
      <c r="T331" s="1" t="s">
        <v>64</v>
      </c>
      <c r="AR331" s="1" t="s">
        <v>52</v>
      </c>
      <c r="AS331" s="1" t="s">
        <v>52</v>
      </c>
      <c r="AU331" s="1" t="s">
        <v>371</v>
      </c>
      <c r="AV331">
        <v>103</v>
      </c>
    </row>
    <row r="332" spans="1:48" ht="30" customHeight="1" x14ac:dyDescent="0.3">
      <c r="A332" s="13" t="s">
        <v>129</v>
      </c>
      <c r="B332" s="13" t="s">
        <v>130</v>
      </c>
      <c r="C332" s="13" t="s">
        <v>68</v>
      </c>
      <c r="D332" s="11">
        <v>18</v>
      </c>
      <c r="E332" s="12"/>
      <c r="F332" s="12"/>
      <c r="G332" s="12"/>
      <c r="H332" s="12"/>
      <c r="I332" s="12"/>
      <c r="J332" s="12"/>
      <c r="K332" s="12"/>
      <c r="L332" s="12"/>
      <c r="M332" s="13" t="s">
        <v>52</v>
      </c>
      <c r="N332" s="1" t="s">
        <v>131</v>
      </c>
      <c r="O332" s="1" t="s">
        <v>52</v>
      </c>
      <c r="P332" s="1" t="s">
        <v>52</v>
      </c>
      <c r="Q332" s="1" t="s">
        <v>369</v>
      </c>
      <c r="R332" s="1" t="s">
        <v>63</v>
      </c>
      <c r="S332" s="1" t="s">
        <v>64</v>
      </c>
      <c r="T332" s="1" t="s">
        <v>64</v>
      </c>
      <c r="AR332" s="1" t="s">
        <v>52</v>
      </c>
      <c r="AS332" s="1" t="s">
        <v>52</v>
      </c>
      <c r="AU332" s="1" t="s">
        <v>372</v>
      </c>
      <c r="AV332">
        <v>105</v>
      </c>
    </row>
    <row r="333" spans="1:48" ht="30" customHeight="1" x14ac:dyDescent="0.3">
      <c r="A333" s="13" t="s">
        <v>133</v>
      </c>
      <c r="B333" s="13" t="s">
        <v>134</v>
      </c>
      <c r="C333" s="13" t="s">
        <v>68</v>
      </c>
      <c r="D333" s="11">
        <v>18</v>
      </c>
      <c r="E333" s="12"/>
      <c r="F333" s="12"/>
      <c r="G333" s="12"/>
      <c r="H333" s="12"/>
      <c r="I333" s="12"/>
      <c r="J333" s="12"/>
      <c r="K333" s="12"/>
      <c r="L333" s="12"/>
      <c r="M333" s="13" t="s">
        <v>52</v>
      </c>
      <c r="N333" s="1" t="s">
        <v>135</v>
      </c>
      <c r="O333" s="1" t="s">
        <v>52</v>
      </c>
      <c r="P333" s="1" t="s">
        <v>52</v>
      </c>
      <c r="Q333" s="1" t="s">
        <v>369</v>
      </c>
      <c r="R333" s="1" t="s">
        <v>63</v>
      </c>
      <c r="S333" s="1" t="s">
        <v>64</v>
      </c>
      <c r="T333" s="1" t="s">
        <v>64</v>
      </c>
      <c r="AR333" s="1" t="s">
        <v>52</v>
      </c>
      <c r="AS333" s="1" t="s">
        <v>52</v>
      </c>
      <c r="AU333" s="1" t="s">
        <v>373</v>
      </c>
      <c r="AV333">
        <v>106</v>
      </c>
    </row>
    <row r="334" spans="1:48" ht="30" customHeight="1" x14ac:dyDescent="0.3">
      <c r="A334" s="13" t="s">
        <v>91</v>
      </c>
      <c r="B334" s="13" t="s">
        <v>92</v>
      </c>
      <c r="C334" s="13" t="s">
        <v>68</v>
      </c>
      <c r="D334" s="11">
        <v>18</v>
      </c>
      <c r="E334" s="12"/>
      <c r="F334" s="12"/>
      <c r="G334" s="12"/>
      <c r="H334" s="12"/>
      <c r="I334" s="12"/>
      <c r="J334" s="12"/>
      <c r="K334" s="12"/>
      <c r="L334" s="12"/>
      <c r="M334" s="13" t="s">
        <v>52</v>
      </c>
      <c r="N334" s="1" t="s">
        <v>93</v>
      </c>
      <c r="O334" s="1" t="s">
        <v>52</v>
      </c>
      <c r="P334" s="1" t="s">
        <v>52</v>
      </c>
      <c r="Q334" s="1" t="s">
        <v>369</v>
      </c>
      <c r="R334" s="1" t="s">
        <v>63</v>
      </c>
      <c r="S334" s="1" t="s">
        <v>64</v>
      </c>
      <c r="T334" s="1" t="s">
        <v>64</v>
      </c>
      <c r="AR334" s="1" t="s">
        <v>52</v>
      </c>
      <c r="AS334" s="1" t="s">
        <v>52</v>
      </c>
      <c r="AU334" s="1" t="s">
        <v>374</v>
      </c>
      <c r="AV334">
        <v>92</v>
      </c>
    </row>
    <row r="335" spans="1:48" ht="30" customHeight="1" x14ac:dyDescent="0.3">
      <c r="A335" s="11"/>
      <c r="B335" s="11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1"/>
      <c r="Q335" s="1" t="s">
        <v>369</v>
      </c>
    </row>
    <row r="336" spans="1:48" ht="30" customHeight="1" x14ac:dyDescent="0.3">
      <c r="A336" s="11"/>
      <c r="B336" s="11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1"/>
      <c r="Q336" s="1" t="s">
        <v>369</v>
      </c>
    </row>
    <row r="337" spans="1:17" ht="30" customHeight="1" x14ac:dyDescent="0.3">
      <c r="A337" s="11"/>
      <c r="B337" s="11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1"/>
      <c r="Q337" s="1" t="s">
        <v>369</v>
      </c>
    </row>
    <row r="338" spans="1:17" ht="30" customHeight="1" x14ac:dyDescent="0.3">
      <c r="A338" s="11"/>
      <c r="B338" s="11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1"/>
      <c r="Q338" s="1" t="s">
        <v>369</v>
      </c>
    </row>
    <row r="339" spans="1:17" ht="30" customHeight="1" x14ac:dyDescent="0.3">
      <c r="A339" s="11"/>
      <c r="B339" s="11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1"/>
      <c r="Q339" s="1" t="s">
        <v>369</v>
      </c>
    </row>
    <row r="340" spans="1:17" ht="30" customHeight="1" x14ac:dyDescent="0.3">
      <c r="A340" s="11"/>
      <c r="B340" s="11"/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1"/>
      <c r="Q340" s="1" t="s">
        <v>369</v>
      </c>
    </row>
    <row r="341" spans="1:17" ht="30" customHeight="1" x14ac:dyDescent="0.3">
      <c r="A341" s="11"/>
      <c r="B341" s="11"/>
      <c r="C341" s="11"/>
      <c r="D341" s="11"/>
      <c r="E341" s="12"/>
      <c r="F341" s="12"/>
      <c r="G341" s="12"/>
      <c r="H341" s="12"/>
      <c r="I341" s="12"/>
      <c r="J341" s="12"/>
      <c r="K341" s="12"/>
      <c r="L341" s="12"/>
      <c r="M341" s="11"/>
      <c r="Q341" s="1" t="s">
        <v>369</v>
      </c>
    </row>
    <row r="342" spans="1:17" ht="30" customHeight="1" x14ac:dyDescent="0.3">
      <c r="A342" s="11"/>
      <c r="B342" s="11"/>
      <c r="C342" s="11"/>
      <c r="D342" s="11"/>
      <c r="E342" s="12"/>
      <c r="F342" s="12"/>
      <c r="G342" s="12"/>
      <c r="H342" s="12"/>
      <c r="I342" s="12"/>
      <c r="J342" s="12"/>
      <c r="K342" s="12"/>
      <c r="L342" s="12"/>
      <c r="M342" s="11"/>
      <c r="Q342" s="1" t="s">
        <v>369</v>
      </c>
    </row>
    <row r="343" spans="1:17" ht="30" customHeight="1" x14ac:dyDescent="0.3">
      <c r="A343" s="11"/>
      <c r="B343" s="11"/>
      <c r="C343" s="11"/>
      <c r="D343" s="11"/>
      <c r="E343" s="12"/>
      <c r="F343" s="12"/>
      <c r="G343" s="12"/>
      <c r="H343" s="12"/>
      <c r="I343" s="12"/>
      <c r="J343" s="12"/>
      <c r="K343" s="12"/>
      <c r="L343" s="12"/>
      <c r="M343" s="11"/>
      <c r="Q343" s="1" t="s">
        <v>369</v>
      </c>
    </row>
    <row r="344" spans="1:17" ht="30" customHeight="1" x14ac:dyDescent="0.3">
      <c r="A344" s="11"/>
      <c r="B344" s="11"/>
      <c r="C344" s="11"/>
      <c r="D344" s="11"/>
      <c r="E344" s="12"/>
      <c r="F344" s="12"/>
      <c r="G344" s="12"/>
      <c r="H344" s="12"/>
      <c r="I344" s="12"/>
      <c r="J344" s="12"/>
      <c r="K344" s="12"/>
      <c r="L344" s="12"/>
      <c r="M344" s="11"/>
      <c r="Q344" s="1" t="s">
        <v>369</v>
      </c>
    </row>
    <row r="345" spans="1:17" ht="30" customHeight="1" x14ac:dyDescent="0.3">
      <c r="A345" s="11"/>
      <c r="B345" s="11"/>
      <c r="C345" s="11"/>
      <c r="D345" s="11"/>
      <c r="E345" s="12"/>
      <c r="F345" s="12"/>
      <c r="G345" s="12"/>
      <c r="H345" s="12"/>
      <c r="I345" s="12"/>
      <c r="J345" s="12"/>
      <c r="K345" s="12"/>
      <c r="L345" s="12"/>
      <c r="M345" s="11"/>
      <c r="Q345" s="1" t="s">
        <v>369</v>
      </c>
    </row>
    <row r="346" spans="1:17" ht="30" customHeight="1" x14ac:dyDescent="0.3">
      <c r="A346" s="11"/>
      <c r="B346" s="11"/>
      <c r="C346" s="11"/>
      <c r="D346" s="11"/>
      <c r="E346" s="12"/>
      <c r="F346" s="12"/>
      <c r="G346" s="12"/>
      <c r="H346" s="12"/>
      <c r="I346" s="12"/>
      <c r="J346" s="12"/>
      <c r="K346" s="12"/>
      <c r="L346" s="12"/>
      <c r="M346" s="11"/>
      <c r="Q346" s="1" t="s">
        <v>369</v>
      </c>
    </row>
    <row r="347" spans="1:17" ht="30" customHeight="1" x14ac:dyDescent="0.3">
      <c r="A347" s="11"/>
      <c r="B347" s="11"/>
      <c r="C347" s="11"/>
      <c r="D347" s="11"/>
      <c r="E347" s="12"/>
      <c r="F347" s="12"/>
      <c r="G347" s="12"/>
      <c r="H347" s="12"/>
      <c r="I347" s="12"/>
      <c r="J347" s="12"/>
      <c r="K347" s="12"/>
      <c r="L347" s="12"/>
      <c r="M347" s="11"/>
      <c r="Q347" s="1" t="s">
        <v>369</v>
      </c>
    </row>
    <row r="348" spans="1:17" ht="30" customHeight="1" x14ac:dyDescent="0.3">
      <c r="A348" s="11"/>
      <c r="B348" s="11"/>
      <c r="C348" s="11"/>
      <c r="D348" s="11"/>
      <c r="E348" s="12"/>
      <c r="F348" s="12"/>
      <c r="G348" s="12"/>
      <c r="H348" s="12"/>
      <c r="I348" s="12"/>
      <c r="J348" s="12"/>
      <c r="K348" s="12"/>
      <c r="L348" s="12"/>
      <c r="M348" s="11"/>
      <c r="Q348" s="1" t="s">
        <v>369</v>
      </c>
    </row>
    <row r="349" spans="1:17" ht="30" customHeight="1" x14ac:dyDescent="0.3">
      <c r="A349" s="11"/>
      <c r="B349" s="11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1"/>
      <c r="Q349" s="1" t="s">
        <v>369</v>
      </c>
    </row>
    <row r="350" spans="1:17" ht="30" customHeight="1" x14ac:dyDescent="0.3">
      <c r="A350" s="11"/>
      <c r="B350" s="11"/>
      <c r="C350" s="11"/>
      <c r="D350" s="11"/>
      <c r="E350" s="12"/>
      <c r="F350" s="12"/>
      <c r="G350" s="12"/>
      <c r="H350" s="12"/>
      <c r="I350" s="12"/>
      <c r="J350" s="12"/>
      <c r="K350" s="12"/>
      <c r="L350" s="12"/>
      <c r="M350" s="11"/>
      <c r="Q350" s="1" t="s">
        <v>369</v>
      </c>
    </row>
    <row r="351" spans="1:17" ht="30" customHeight="1" x14ac:dyDescent="0.3">
      <c r="A351" s="11"/>
      <c r="B351" s="11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1"/>
      <c r="Q351" s="1" t="s">
        <v>369</v>
      </c>
    </row>
    <row r="352" spans="1:17" ht="30" customHeight="1" x14ac:dyDescent="0.3">
      <c r="A352" s="11"/>
      <c r="B352" s="11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1"/>
      <c r="Q352" s="1" t="s">
        <v>369</v>
      </c>
    </row>
    <row r="353" spans="1:48" ht="30" customHeight="1" x14ac:dyDescent="0.3">
      <c r="A353" s="13" t="s">
        <v>76</v>
      </c>
      <c r="B353" s="11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1"/>
      <c r="N353" t="s">
        <v>77</v>
      </c>
    </row>
    <row r="354" spans="1:48" ht="30" customHeight="1" x14ac:dyDescent="0.3">
      <c r="A354" s="13" t="s">
        <v>375</v>
      </c>
      <c r="B354" s="13" t="s">
        <v>322</v>
      </c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1"/>
      <c r="Q354" s="1" t="s">
        <v>376</v>
      </c>
    </row>
    <row r="355" spans="1:48" ht="30" customHeight="1" x14ac:dyDescent="0.3">
      <c r="A355" s="13" t="s">
        <v>377</v>
      </c>
      <c r="B355" s="13" t="s">
        <v>378</v>
      </c>
      <c r="C355" s="13" t="s">
        <v>68</v>
      </c>
      <c r="D355" s="11">
        <v>1</v>
      </c>
      <c r="E355" s="12"/>
      <c r="F355" s="12"/>
      <c r="G355" s="12"/>
      <c r="H355" s="12"/>
      <c r="I355" s="12"/>
      <c r="J355" s="12"/>
      <c r="K355" s="12"/>
      <c r="L355" s="12"/>
      <c r="M355" s="13" t="s">
        <v>52</v>
      </c>
      <c r="N355" s="1" t="s">
        <v>379</v>
      </c>
      <c r="O355" s="1" t="s">
        <v>52</v>
      </c>
      <c r="P355" s="1" t="s">
        <v>52</v>
      </c>
      <c r="Q355" s="1" t="s">
        <v>376</v>
      </c>
      <c r="R355" s="1" t="s">
        <v>63</v>
      </c>
      <c r="S355" s="1" t="s">
        <v>64</v>
      </c>
      <c r="T355" s="1" t="s">
        <v>64</v>
      </c>
      <c r="AR355" s="1" t="s">
        <v>52</v>
      </c>
      <c r="AS355" s="1" t="s">
        <v>52</v>
      </c>
      <c r="AU355" s="1" t="s">
        <v>380</v>
      </c>
      <c r="AV355">
        <v>112</v>
      </c>
    </row>
    <row r="356" spans="1:48" ht="30" customHeight="1" x14ac:dyDescent="0.3">
      <c r="A356" s="13" t="s">
        <v>381</v>
      </c>
      <c r="B356" s="13" t="s">
        <v>382</v>
      </c>
      <c r="C356" s="13" t="s">
        <v>97</v>
      </c>
      <c r="D356" s="11">
        <v>4</v>
      </c>
      <c r="E356" s="12"/>
      <c r="F356" s="12"/>
      <c r="G356" s="12"/>
      <c r="H356" s="12"/>
      <c r="I356" s="12"/>
      <c r="J356" s="12"/>
      <c r="K356" s="12"/>
      <c r="L356" s="12"/>
      <c r="M356" s="13" t="s">
        <v>52</v>
      </c>
      <c r="N356" s="1" t="s">
        <v>383</v>
      </c>
      <c r="O356" s="1" t="s">
        <v>52</v>
      </c>
      <c r="P356" s="1" t="s">
        <v>52</v>
      </c>
      <c r="Q356" s="1" t="s">
        <v>376</v>
      </c>
      <c r="R356" s="1" t="s">
        <v>63</v>
      </c>
      <c r="S356" s="1" t="s">
        <v>64</v>
      </c>
      <c r="T356" s="1" t="s">
        <v>64</v>
      </c>
      <c r="AR356" s="1" t="s">
        <v>52</v>
      </c>
      <c r="AS356" s="1" t="s">
        <v>52</v>
      </c>
      <c r="AU356" s="1" t="s">
        <v>384</v>
      </c>
      <c r="AV356">
        <v>113</v>
      </c>
    </row>
    <row r="357" spans="1:48" ht="30" customHeight="1" x14ac:dyDescent="0.3">
      <c r="A357" s="11"/>
      <c r="B357" s="11"/>
      <c r="C357" s="11"/>
      <c r="D357" s="11"/>
      <c r="E357" s="12"/>
      <c r="F357" s="12"/>
      <c r="G357" s="12"/>
      <c r="H357" s="12"/>
      <c r="I357" s="12"/>
      <c r="J357" s="12"/>
      <c r="K357" s="12"/>
      <c r="L357" s="12"/>
      <c r="M357" s="11"/>
      <c r="Q357" s="1" t="s">
        <v>376</v>
      </c>
    </row>
    <row r="358" spans="1:48" ht="30" customHeight="1" x14ac:dyDescent="0.3">
      <c r="A358" s="11"/>
      <c r="B358" s="11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1"/>
      <c r="Q358" s="1" t="s">
        <v>376</v>
      </c>
    </row>
    <row r="359" spans="1:48" ht="30" customHeight="1" x14ac:dyDescent="0.3">
      <c r="A359" s="11"/>
      <c r="B359" s="11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1"/>
      <c r="Q359" s="1" t="s">
        <v>376</v>
      </c>
    </row>
    <row r="360" spans="1:48" ht="30" customHeight="1" x14ac:dyDescent="0.3">
      <c r="A360" s="11"/>
      <c r="B360" s="11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1"/>
      <c r="Q360" s="1" t="s">
        <v>376</v>
      </c>
    </row>
    <row r="361" spans="1:48" ht="30" customHeight="1" x14ac:dyDescent="0.3">
      <c r="A361" s="11"/>
      <c r="B361" s="11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1"/>
      <c r="Q361" s="1" t="s">
        <v>376</v>
      </c>
    </row>
    <row r="362" spans="1:48" ht="30" customHeight="1" x14ac:dyDescent="0.3">
      <c r="A362" s="11"/>
      <c r="B362" s="11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1"/>
      <c r="Q362" s="1" t="s">
        <v>376</v>
      </c>
    </row>
    <row r="363" spans="1:48" ht="30" customHeight="1" x14ac:dyDescent="0.3">
      <c r="A363" s="11"/>
      <c r="B363" s="11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1"/>
      <c r="Q363" s="1" t="s">
        <v>376</v>
      </c>
    </row>
    <row r="364" spans="1:48" ht="30" customHeight="1" x14ac:dyDescent="0.3">
      <c r="A364" s="11"/>
      <c r="B364" s="11"/>
      <c r="C364" s="11"/>
      <c r="D364" s="11"/>
      <c r="E364" s="12"/>
      <c r="F364" s="12"/>
      <c r="G364" s="12"/>
      <c r="H364" s="12"/>
      <c r="I364" s="12"/>
      <c r="J364" s="12"/>
      <c r="K364" s="12"/>
      <c r="L364" s="12"/>
      <c r="M364" s="11"/>
      <c r="Q364" s="1" t="s">
        <v>376</v>
      </c>
    </row>
    <row r="365" spans="1:48" ht="30" customHeight="1" x14ac:dyDescent="0.3">
      <c r="A365" s="11"/>
      <c r="B365" s="11"/>
      <c r="C365" s="11"/>
      <c r="D365" s="11"/>
      <c r="E365" s="12"/>
      <c r="F365" s="12"/>
      <c r="G365" s="12"/>
      <c r="H365" s="12"/>
      <c r="I365" s="12"/>
      <c r="J365" s="12"/>
      <c r="K365" s="12"/>
      <c r="L365" s="12"/>
      <c r="M365" s="11"/>
      <c r="Q365" s="1" t="s">
        <v>376</v>
      </c>
    </row>
    <row r="366" spans="1:48" ht="30" customHeight="1" x14ac:dyDescent="0.3">
      <c r="A366" s="11"/>
      <c r="B366" s="11"/>
      <c r="C366" s="11"/>
      <c r="D366" s="11"/>
      <c r="E366" s="12"/>
      <c r="F366" s="12"/>
      <c r="G366" s="12"/>
      <c r="H366" s="12"/>
      <c r="I366" s="12"/>
      <c r="J366" s="12"/>
      <c r="K366" s="12"/>
      <c r="L366" s="12"/>
      <c r="M366" s="11"/>
      <c r="Q366" s="1" t="s">
        <v>376</v>
      </c>
    </row>
    <row r="367" spans="1:48" ht="30" customHeight="1" x14ac:dyDescent="0.3">
      <c r="A367" s="11"/>
      <c r="B367" s="11"/>
      <c r="C367" s="11"/>
      <c r="D367" s="11"/>
      <c r="E367" s="12"/>
      <c r="F367" s="12"/>
      <c r="G367" s="12"/>
      <c r="H367" s="12"/>
      <c r="I367" s="12"/>
      <c r="J367" s="12"/>
      <c r="K367" s="12"/>
      <c r="L367" s="12"/>
      <c r="M367" s="11"/>
      <c r="Q367" s="1" t="s">
        <v>376</v>
      </c>
    </row>
    <row r="368" spans="1:48" ht="30" customHeight="1" x14ac:dyDescent="0.3">
      <c r="A368" s="11"/>
      <c r="B368" s="11"/>
      <c r="C368" s="11"/>
      <c r="D368" s="11"/>
      <c r="E368" s="12"/>
      <c r="F368" s="12"/>
      <c r="G368" s="12"/>
      <c r="H368" s="12"/>
      <c r="I368" s="12"/>
      <c r="J368" s="12"/>
      <c r="K368" s="12"/>
      <c r="L368" s="12"/>
      <c r="M368" s="11"/>
      <c r="Q368" s="1" t="s">
        <v>376</v>
      </c>
    </row>
    <row r="369" spans="1:48" ht="30" customHeight="1" x14ac:dyDescent="0.3">
      <c r="A369" s="11"/>
      <c r="B369" s="11"/>
      <c r="C369" s="11"/>
      <c r="D369" s="11"/>
      <c r="E369" s="12"/>
      <c r="F369" s="12"/>
      <c r="G369" s="12"/>
      <c r="H369" s="12"/>
      <c r="I369" s="12"/>
      <c r="J369" s="12"/>
      <c r="K369" s="12"/>
      <c r="L369" s="12"/>
      <c r="M369" s="11"/>
      <c r="Q369" s="1" t="s">
        <v>376</v>
      </c>
    </row>
    <row r="370" spans="1:48" ht="30" customHeight="1" x14ac:dyDescent="0.3">
      <c r="A370" s="11"/>
      <c r="B370" s="11"/>
      <c r="C370" s="11"/>
      <c r="D370" s="11"/>
      <c r="E370" s="12"/>
      <c r="F370" s="12"/>
      <c r="G370" s="12"/>
      <c r="H370" s="12"/>
      <c r="I370" s="12"/>
      <c r="J370" s="12"/>
      <c r="K370" s="12"/>
      <c r="L370" s="12"/>
      <c r="M370" s="11"/>
      <c r="Q370" s="1" t="s">
        <v>376</v>
      </c>
    </row>
    <row r="371" spans="1:48" ht="30" customHeight="1" x14ac:dyDescent="0.3">
      <c r="A371" s="11"/>
      <c r="B371" s="11"/>
      <c r="C371" s="11"/>
      <c r="D371" s="11"/>
      <c r="E371" s="12"/>
      <c r="F371" s="12"/>
      <c r="G371" s="12"/>
      <c r="H371" s="12"/>
      <c r="I371" s="12"/>
      <c r="J371" s="12"/>
      <c r="K371" s="12"/>
      <c r="L371" s="12"/>
      <c r="M371" s="11"/>
      <c r="Q371" s="1" t="s">
        <v>376</v>
      </c>
    </row>
    <row r="372" spans="1:48" ht="30" customHeight="1" x14ac:dyDescent="0.3">
      <c r="A372" s="11"/>
      <c r="B372" s="11"/>
      <c r="C372" s="11"/>
      <c r="D372" s="11"/>
      <c r="E372" s="12"/>
      <c r="F372" s="12"/>
      <c r="G372" s="12"/>
      <c r="H372" s="12"/>
      <c r="I372" s="12"/>
      <c r="J372" s="12"/>
      <c r="K372" s="12"/>
      <c r="L372" s="12"/>
      <c r="M372" s="11"/>
      <c r="Q372" s="1" t="s">
        <v>376</v>
      </c>
    </row>
    <row r="373" spans="1:48" ht="30" customHeight="1" x14ac:dyDescent="0.3">
      <c r="A373" s="11"/>
      <c r="B373" s="11"/>
      <c r="C373" s="11"/>
      <c r="D373" s="11"/>
      <c r="E373" s="12"/>
      <c r="F373" s="12"/>
      <c r="G373" s="12"/>
      <c r="H373" s="12"/>
      <c r="I373" s="12"/>
      <c r="J373" s="12"/>
      <c r="K373" s="12"/>
      <c r="L373" s="12"/>
      <c r="M373" s="11"/>
      <c r="Q373" s="1" t="s">
        <v>376</v>
      </c>
    </row>
    <row r="374" spans="1:48" ht="30" customHeight="1" x14ac:dyDescent="0.3">
      <c r="A374" s="11"/>
      <c r="B374" s="11"/>
      <c r="C374" s="11"/>
      <c r="D374" s="11"/>
      <c r="E374" s="12"/>
      <c r="F374" s="12"/>
      <c r="G374" s="12"/>
      <c r="H374" s="12"/>
      <c r="I374" s="12"/>
      <c r="J374" s="12"/>
      <c r="K374" s="12"/>
      <c r="L374" s="12"/>
      <c r="M374" s="11"/>
      <c r="Q374" s="1" t="s">
        <v>376</v>
      </c>
    </row>
    <row r="375" spans="1:48" ht="30" customHeight="1" x14ac:dyDescent="0.3">
      <c r="A375" s="11"/>
      <c r="B375" s="11"/>
      <c r="C375" s="11"/>
      <c r="D375" s="11"/>
      <c r="E375" s="12"/>
      <c r="F375" s="12"/>
      <c r="G375" s="12"/>
      <c r="H375" s="12"/>
      <c r="I375" s="12"/>
      <c r="J375" s="12"/>
      <c r="K375" s="12"/>
      <c r="L375" s="12"/>
      <c r="M375" s="11"/>
      <c r="Q375" s="1" t="s">
        <v>376</v>
      </c>
    </row>
    <row r="376" spans="1:48" ht="30" customHeight="1" x14ac:dyDescent="0.3">
      <c r="A376" s="11"/>
      <c r="B376" s="11"/>
      <c r="C376" s="11"/>
      <c r="D376" s="11"/>
      <c r="E376" s="12"/>
      <c r="F376" s="12"/>
      <c r="G376" s="12"/>
      <c r="H376" s="12"/>
      <c r="I376" s="12"/>
      <c r="J376" s="12"/>
      <c r="K376" s="12"/>
      <c r="L376" s="12"/>
      <c r="M376" s="11"/>
      <c r="Q376" s="1" t="s">
        <v>376</v>
      </c>
    </row>
    <row r="377" spans="1:48" ht="30" customHeight="1" x14ac:dyDescent="0.3">
      <c r="A377" s="11"/>
      <c r="B377" s="11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1"/>
      <c r="Q377" s="1" t="s">
        <v>376</v>
      </c>
    </row>
    <row r="378" spans="1:48" ht="30" customHeight="1" x14ac:dyDescent="0.3">
      <c r="A378" s="13" t="s">
        <v>76</v>
      </c>
      <c r="B378" s="11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1"/>
      <c r="N378" t="s">
        <v>77</v>
      </c>
    </row>
    <row r="379" spans="1:48" ht="30" customHeight="1" x14ac:dyDescent="0.3">
      <c r="A379" s="13" t="s">
        <v>385</v>
      </c>
      <c r="B379" s="13" t="s">
        <v>322</v>
      </c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1"/>
      <c r="Q379" s="1" t="s">
        <v>386</v>
      </c>
    </row>
    <row r="380" spans="1:48" ht="30" customHeight="1" x14ac:dyDescent="0.3">
      <c r="A380" s="13" t="s">
        <v>151</v>
      </c>
      <c r="B380" s="13" t="s">
        <v>152</v>
      </c>
      <c r="C380" s="13" t="s">
        <v>153</v>
      </c>
      <c r="D380" s="11">
        <v>6</v>
      </c>
      <c r="E380" s="12"/>
      <c r="F380" s="12"/>
      <c r="G380" s="12"/>
      <c r="H380" s="12"/>
      <c r="I380" s="12"/>
      <c r="J380" s="12"/>
      <c r="K380" s="12"/>
      <c r="L380" s="12"/>
      <c r="M380" s="13" t="s">
        <v>52</v>
      </c>
      <c r="N380" s="1" t="s">
        <v>154</v>
      </c>
      <c r="O380" s="1" t="s">
        <v>52</v>
      </c>
      <c r="P380" s="1" t="s">
        <v>52</v>
      </c>
      <c r="Q380" s="1" t="s">
        <v>386</v>
      </c>
      <c r="R380" s="1" t="s">
        <v>64</v>
      </c>
      <c r="S380" s="1" t="s">
        <v>64</v>
      </c>
      <c r="T380" s="1" t="s">
        <v>63</v>
      </c>
      <c r="AR380" s="1" t="s">
        <v>52</v>
      </c>
      <c r="AS380" s="1" t="s">
        <v>52</v>
      </c>
      <c r="AU380" s="1" t="s">
        <v>387</v>
      </c>
      <c r="AV380">
        <v>118</v>
      </c>
    </row>
    <row r="381" spans="1:48" ht="30" customHeight="1" x14ac:dyDescent="0.3">
      <c r="A381" s="13" t="s">
        <v>156</v>
      </c>
      <c r="B381" s="13" t="s">
        <v>157</v>
      </c>
      <c r="C381" s="13" t="s">
        <v>141</v>
      </c>
      <c r="D381" s="11">
        <v>1</v>
      </c>
      <c r="E381" s="12"/>
      <c r="F381" s="12"/>
      <c r="G381" s="12"/>
      <c r="H381" s="12"/>
      <c r="I381" s="12"/>
      <c r="J381" s="12"/>
      <c r="K381" s="12"/>
      <c r="L381" s="12"/>
      <c r="M381" s="13" t="s">
        <v>52</v>
      </c>
      <c r="N381" s="1" t="s">
        <v>158</v>
      </c>
      <c r="O381" s="1" t="s">
        <v>52</v>
      </c>
      <c r="P381" s="1" t="s">
        <v>52</v>
      </c>
      <c r="Q381" s="1" t="s">
        <v>386</v>
      </c>
      <c r="R381" s="1" t="s">
        <v>64</v>
      </c>
      <c r="S381" s="1" t="s">
        <v>64</v>
      </c>
      <c r="T381" s="1" t="s">
        <v>63</v>
      </c>
      <c r="AR381" s="1" t="s">
        <v>52</v>
      </c>
      <c r="AS381" s="1" t="s">
        <v>52</v>
      </c>
      <c r="AU381" s="1" t="s">
        <v>388</v>
      </c>
      <c r="AV381">
        <v>119</v>
      </c>
    </row>
    <row r="382" spans="1:48" ht="30" customHeight="1" x14ac:dyDescent="0.3">
      <c r="A382" s="13" t="s">
        <v>160</v>
      </c>
      <c r="B382" s="13" t="s">
        <v>161</v>
      </c>
      <c r="C382" s="13" t="s">
        <v>141</v>
      </c>
      <c r="D382" s="11">
        <v>1</v>
      </c>
      <c r="E382" s="12"/>
      <c r="F382" s="12"/>
      <c r="G382" s="12"/>
      <c r="H382" s="12"/>
      <c r="I382" s="12"/>
      <c r="J382" s="12"/>
      <c r="K382" s="12"/>
      <c r="L382" s="12"/>
      <c r="M382" s="13" t="s">
        <v>52</v>
      </c>
      <c r="N382" s="1" t="s">
        <v>162</v>
      </c>
      <c r="O382" s="1" t="s">
        <v>52</v>
      </c>
      <c r="P382" s="1" t="s">
        <v>52</v>
      </c>
      <c r="Q382" s="1" t="s">
        <v>386</v>
      </c>
      <c r="R382" s="1" t="s">
        <v>64</v>
      </c>
      <c r="S382" s="1" t="s">
        <v>64</v>
      </c>
      <c r="T382" s="1" t="s">
        <v>63</v>
      </c>
      <c r="AR382" s="1" t="s">
        <v>52</v>
      </c>
      <c r="AS382" s="1" t="s">
        <v>52</v>
      </c>
      <c r="AU382" s="1" t="s">
        <v>389</v>
      </c>
      <c r="AV382">
        <v>120</v>
      </c>
    </row>
    <row r="383" spans="1:48" ht="30" customHeight="1" x14ac:dyDescent="0.3">
      <c r="A383" s="13" t="s">
        <v>160</v>
      </c>
      <c r="B383" s="13" t="s">
        <v>164</v>
      </c>
      <c r="C383" s="13" t="s">
        <v>141</v>
      </c>
      <c r="D383" s="11">
        <v>2</v>
      </c>
      <c r="E383" s="12"/>
      <c r="F383" s="12"/>
      <c r="G383" s="12"/>
      <c r="H383" s="12"/>
      <c r="I383" s="12"/>
      <c r="J383" s="12"/>
      <c r="K383" s="12"/>
      <c r="L383" s="12"/>
      <c r="M383" s="13" t="s">
        <v>52</v>
      </c>
      <c r="N383" s="1" t="s">
        <v>165</v>
      </c>
      <c r="O383" s="1" t="s">
        <v>52</v>
      </c>
      <c r="P383" s="1" t="s">
        <v>52</v>
      </c>
      <c r="Q383" s="1" t="s">
        <v>386</v>
      </c>
      <c r="R383" s="1" t="s">
        <v>64</v>
      </c>
      <c r="S383" s="1" t="s">
        <v>64</v>
      </c>
      <c r="T383" s="1" t="s">
        <v>63</v>
      </c>
      <c r="AR383" s="1" t="s">
        <v>52</v>
      </c>
      <c r="AS383" s="1" t="s">
        <v>52</v>
      </c>
      <c r="AU383" s="1" t="s">
        <v>390</v>
      </c>
      <c r="AV383">
        <v>121</v>
      </c>
    </row>
    <row r="384" spans="1:48" ht="30" customHeight="1" x14ac:dyDescent="0.3">
      <c r="A384" s="13" t="s">
        <v>171</v>
      </c>
      <c r="B384" s="13" t="s">
        <v>172</v>
      </c>
      <c r="C384" s="13" t="s">
        <v>97</v>
      </c>
      <c r="D384" s="11">
        <v>14</v>
      </c>
      <c r="E384" s="12"/>
      <c r="F384" s="12"/>
      <c r="G384" s="12"/>
      <c r="H384" s="12"/>
      <c r="I384" s="12"/>
      <c r="J384" s="12"/>
      <c r="K384" s="12"/>
      <c r="L384" s="12"/>
      <c r="M384" s="13" t="s">
        <v>52</v>
      </c>
      <c r="N384" s="1" t="s">
        <v>173</v>
      </c>
      <c r="O384" s="1" t="s">
        <v>52</v>
      </c>
      <c r="P384" s="1" t="s">
        <v>52</v>
      </c>
      <c r="Q384" s="1" t="s">
        <v>386</v>
      </c>
      <c r="R384" s="1" t="s">
        <v>63</v>
      </c>
      <c r="S384" s="1" t="s">
        <v>64</v>
      </c>
      <c r="T384" s="1" t="s">
        <v>64</v>
      </c>
      <c r="AR384" s="1" t="s">
        <v>52</v>
      </c>
      <c r="AS384" s="1" t="s">
        <v>52</v>
      </c>
      <c r="AU384" s="1" t="s">
        <v>391</v>
      </c>
      <c r="AV384">
        <v>123</v>
      </c>
    </row>
    <row r="385" spans="1:48" ht="30" customHeight="1" x14ac:dyDescent="0.3">
      <c r="A385" s="13" t="s">
        <v>392</v>
      </c>
      <c r="B385" s="13" t="s">
        <v>185</v>
      </c>
      <c r="C385" s="13" t="s">
        <v>177</v>
      </c>
      <c r="D385" s="11">
        <v>1</v>
      </c>
      <c r="E385" s="12"/>
      <c r="F385" s="12"/>
      <c r="G385" s="12"/>
      <c r="H385" s="12"/>
      <c r="I385" s="12"/>
      <c r="J385" s="12"/>
      <c r="K385" s="12"/>
      <c r="L385" s="12"/>
      <c r="M385" s="13" t="s">
        <v>52</v>
      </c>
      <c r="N385" s="1" t="s">
        <v>393</v>
      </c>
      <c r="O385" s="1" t="s">
        <v>52</v>
      </c>
      <c r="P385" s="1" t="s">
        <v>52</v>
      </c>
      <c r="Q385" s="1" t="s">
        <v>386</v>
      </c>
      <c r="R385" s="1" t="s">
        <v>63</v>
      </c>
      <c r="S385" s="1" t="s">
        <v>64</v>
      </c>
      <c r="T385" s="1" t="s">
        <v>64</v>
      </c>
      <c r="AR385" s="1" t="s">
        <v>52</v>
      </c>
      <c r="AS385" s="1" t="s">
        <v>52</v>
      </c>
      <c r="AU385" s="1" t="s">
        <v>394</v>
      </c>
      <c r="AV385">
        <v>128</v>
      </c>
    </row>
    <row r="386" spans="1:48" ht="30" customHeight="1" x14ac:dyDescent="0.3">
      <c r="A386" s="13" t="s">
        <v>395</v>
      </c>
      <c r="B386" s="13" t="s">
        <v>185</v>
      </c>
      <c r="C386" s="13" t="s">
        <v>177</v>
      </c>
      <c r="D386" s="11">
        <v>1</v>
      </c>
      <c r="E386" s="12"/>
      <c r="F386" s="12"/>
      <c r="G386" s="12"/>
      <c r="H386" s="12"/>
      <c r="I386" s="12"/>
      <c r="J386" s="12"/>
      <c r="K386" s="12"/>
      <c r="L386" s="12"/>
      <c r="M386" s="13" t="s">
        <v>52</v>
      </c>
      <c r="N386" s="1" t="s">
        <v>396</v>
      </c>
      <c r="O386" s="1" t="s">
        <v>52</v>
      </c>
      <c r="P386" s="1" t="s">
        <v>52</v>
      </c>
      <c r="Q386" s="1" t="s">
        <v>386</v>
      </c>
      <c r="R386" s="1" t="s">
        <v>63</v>
      </c>
      <c r="S386" s="1" t="s">
        <v>64</v>
      </c>
      <c r="T386" s="1" t="s">
        <v>64</v>
      </c>
      <c r="AR386" s="1" t="s">
        <v>52</v>
      </c>
      <c r="AS386" s="1" t="s">
        <v>52</v>
      </c>
      <c r="AU386" s="1" t="s">
        <v>397</v>
      </c>
      <c r="AV386">
        <v>129</v>
      </c>
    </row>
    <row r="387" spans="1:48" ht="30" customHeight="1" x14ac:dyDescent="0.3">
      <c r="A387" s="13" t="s">
        <v>398</v>
      </c>
      <c r="B387" s="13" t="s">
        <v>399</v>
      </c>
      <c r="C387" s="13" t="s">
        <v>177</v>
      </c>
      <c r="D387" s="11">
        <v>1</v>
      </c>
      <c r="E387" s="12"/>
      <c r="F387" s="12"/>
      <c r="G387" s="12"/>
      <c r="H387" s="12"/>
      <c r="I387" s="12"/>
      <c r="J387" s="12"/>
      <c r="K387" s="12"/>
      <c r="L387" s="12"/>
      <c r="M387" s="13" t="s">
        <v>52</v>
      </c>
      <c r="N387" s="1" t="s">
        <v>400</v>
      </c>
      <c r="O387" s="1" t="s">
        <v>52</v>
      </c>
      <c r="P387" s="1" t="s">
        <v>52</v>
      </c>
      <c r="Q387" s="1" t="s">
        <v>386</v>
      </c>
      <c r="R387" s="1" t="s">
        <v>63</v>
      </c>
      <c r="S387" s="1" t="s">
        <v>64</v>
      </c>
      <c r="T387" s="1" t="s">
        <v>64</v>
      </c>
      <c r="AR387" s="1" t="s">
        <v>52</v>
      </c>
      <c r="AS387" s="1" t="s">
        <v>52</v>
      </c>
      <c r="AU387" s="1" t="s">
        <v>401</v>
      </c>
      <c r="AV387">
        <v>130</v>
      </c>
    </row>
    <row r="388" spans="1:48" ht="30" customHeight="1" x14ac:dyDescent="0.3">
      <c r="A388" s="13" t="s">
        <v>196</v>
      </c>
      <c r="B388" s="13" t="s">
        <v>197</v>
      </c>
      <c r="C388" s="13" t="s">
        <v>198</v>
      </c>
      <c r="D388" s="11">
        <v>2</v>
      </c>
      <c r="E388" s="12"/>
      <c r="F388" s="12"/>
      <c r="G388" s="12"/>
      <c r="H388" s="12"/>
      <c r="I388" s="12"/>
      <c r="J388" s="12"/>
      <c r="K388" s="12"/>
      <c r="L388" s="12"/>
      <c r="M388" s="13" t="s">
        <v>52</v>
      </c>
      <c r="N388" s="1" t="s">
        <v>199</v>
      </c>
      <c r="O388" s="1" t="s">
        <v>52</v>
      </c>
      <c r="P388" s="1" t="s">
        <v>52</v>
      </c>
      <c r="Q388" s="1" t="s">
        <v>386</v>
      </c>
      <c r="R388" s="1" t="s">
        <v>63</v>
      </c>
      <c r="S388" s="1" t="s">
        <v>64</v>
      </c>
      <c r="T388" s="1" t="s">
        <v>64</v>
      </c>
      <c r="AR388" s="1" t="s">
        <v>52</v>
      </c>
      <c r="AS388" s="1" t="s">
        <v>52</v>
      </c>
      <c r="AU388" s="1" t="s">
        <v>402</v>
      </c>
      <c r="AV388">
        <v>131</v>
      </c>
    </row>
    <row r="389" spans="1:48" ht="30" customHeight="1" x14ac:dyDescent="0.3">
      <c r="A389" s="13" t="s">
        <v>201</v>
      </c>
      <c r="B389" s="13" t="s">
        <v>197</v>
      </c>
      <c r="C389" s="13" t="s">
        <v>198</v>
      </c>
      <c r="D389" s="11">
        <v>1</v>
      </c>
      <c r="E389" s="12"/>
      <c r="F389" s="12"/>
      <c r="G389" s="12"/>
      <c r="H389" s="12"/>
      <c r="I389" s="12"/>
      <c r="J389" s="12"/>
      <c r="K389" s="12"/>
      <c r="L389" s="12"/>
      <c r="M389" s="13" t="s">
        <v>52</v>
      </c>
      <c r="N389" s="1" t="s">
        <v>202</v>
      </c>
      <c r="O389" s="1" t="s">
        <v>52</v>
      </c>
      <c r="P389" s="1" t="s">
        <v>52</v>
      </c>
      <c r="Q389" s="1" t="s">
        <v>386</v>
      </c>
      <c r="R389" s="1" t="s">
        <v>63</v>
      </c>
      <c r="S389" s="1" t="s">
        <v>64</v>
      </c>
      <c r="T389" s="1" t="s">
        <v>64</v>
      </c>
      <c r="AR389" s="1" t="s">
        <v>52</v>
      </c>
      <c r="AS389" s="1" t="s">
        <v>52</v>
      </c>
      <c r="AU389" s="1" t="s">
        <v>403</v>
      </c>
      <c r="AV389">
        <v>132</v>
      </c>
    </row>
    <row r="390" spans="1:48" ht="30" customHeight="1" x14ac:dyDescent="0.3">
      <c r="A390" s="13" t="s">
        <v>207</v>
      </c>
      <c r="B390" s="13" t="s">
        <v>52</v>
      </c>
      <c r="C390" s="13" t="s">
        <v>97</v>
      </c>
      <c r="D390" s="11">
        <v>14</v>
      </c>
      <c r="E390" s="12"/>
      <c r="F390" s="12"/>
      <c r="G390" s="12"/>
      <c r="H390" s="12"/>
      <c r="I390" s="12"/>
      <c r="J390" s="12"/>
      <c r="K390" s="12"/>
      <c r="L390" s="12"/>
      <c r="M390" s="13" t="s">
        <v>52</v>
      </c>
      <c r="N390" s="1" t="s">
        <v>208</v>
      </c>
      <c r="O390" s="1" t="s">
        <v>52</v>
      </c>
      <c r="P390" s="1" t="s">
        <v>52</v>
      </c>
      <c r="Q390" s="1" t="s">
        <v>386</v>
      </c>
      <c r="R390" s="1" t="s">
        <v>63</v>
      </c>
      <c r="S390" s="1" t="s">
        <v>64</v>
      </c>
      <c r="T390" s="1" t="s">
        <v>64</v>
      </c>
      <c r="AR390" s="1" t="s">
        <v>52</v>
      </c>
      <c r="AS390" s="1" t="s">
        <v>52</v>
      </c>
      <c r="AU390" s="1" t="s">
        <v>404</v>
      </c>
      <c r="AV390">
        <v>134</v>
      </c>
    </row>
    <row r="391" spans="1:48" ht="30" customHeight="1" x14ac:dyDescent="0.3">
      <c r="A391" s="11"/>
      <c r="B391" s="11"/>
      <c r="C391" s="11"/>
      <c r="D391" s="11"/>
      <c r="E391" s="12"/>
      <c r="F391" s="12"/>
      <c r="G391" s="12"/>
      <c r="H391" s="12"/>
      <c r="I391" s="12"/>
      <c r="J391" s="12"/>
      <c r="K391" s="12"/>
      <c r="L391" s="12"/>
      <c r="M391" s="11"/>
      <c r="Q391" s="1" t="s">
        <v>386</v>
      </c>
    </row>
    <row r="392" spans="1:48" ht="30" customHeight="1" x14ac:dyDescent="0.3">
      <c r="A392" s="11"/>
      <c r="B392" s="11"/>
      <c r="C392" s="11"/>
      <c r="D392" s="11"/>
      <c r="E392" s="12"/>
      <c r="F392" s="12"/>
      <c r="G392" s="12"/>
      <c r="H392" s="12"/>
      <c r="I392" s="12"/>
      <c r="J392" s="12"/>
      <c r="K392" s="12"/>
      <c r="L392" s="12"/>
      <c r="M392" s="11"/>
      <c r="Q392" s="1" t="s">
        <v>386</v>
      </c>
    </row>
    <row r="393" spans="1:48" ht="30" customHeight="1" x14ac:dyDescent="0.3">
      <c r="A393" s="11"/>
      <c r="B393" s="11"/>
      <c r="C393" s="11"/>
      <c r="D393" s="11"/>
      <c r="E393" s="12"/>
      <c r="F393" s="12"/>
      <c r="G393" s="12"/>
      <c r="H393" s="12"/>
      <c r="I393" s="12"/>
      <c r="J393" s="12"/>
      <c r="K393" s="12"/>
      <c r="L393" s="12"/>
      <c r="M393" s="11"/>
      <c r="Q393" s="1" t="s">
        <v>386</v>
      </c>
    </row>
    <row r="394" spans="1:48" ht="30" customHeight="1" x14ac:dyDescent="0.3">
      <c r="A394" s="11"/>
      <c r="B394" s="11"/>
      <c r="C394" s="11"/>
      <c r="D394" s="11"/>
      <c r="E394" s="12"/>
      <c r="F394" s="12"/>
      <c r="G394" s="12"/>
      <c r="H394" s="12"/>
      <c r="I394" s="12"/>
      <c r="J394" s="12"/>
      <c r="K394" s="12"/>
      <c r="L394" s="12"/>
      <c r="M394" s="11"/>
      <c r="Q394" s="1" t="s">
        <v>386</v>
      </c>
    </row>
    <row r="395" spans="1:48" ht="30" customHeight="1" x14ac:dyDescent="0.3">
      <c r="A395" s="11"/>
      <c r="B395" s="11"/>
      <c r="C395" s="11"/>
      <c r="D395" s="11"/>
      <c r="E395" s="12"/>
      <c r="F395" s="12"/>
      <c r="G395" s="12"/>
      <c r="H395" s="12"/>
      <c r="I395" s="12"/>
      <c r="J395" s="12"/>
      <c r="K395" s="12"/>
      <c r="L395" s="12"/>
      <c r="M395" s="11"/>
      <c r="Q395" s="1" t="s">
        <v>386</v>
      </c>
    </row>
    <row r="396" spans="1:48" ht="30" customHeight="1" x14ac:dyDescent="0.3">
      <c r="A396" s="11"/>
      <c r="B396" s="11"/>
      <c r="C396" s="11"/>
      <c r="D396" s="11"/>
      <c r="E396" s="12"/>
      <c r="F396" s="12"/>
      <c r="G396" s="12"/>
      <c r="H396" s="12"/>
      <c r="I396" s="12"/>
      <c r="J396" s="12"/>
      <c r="K396" s="12"/>
      <c r="L396" s="12"/>
      <c r="M396" s="11"/>
      <c r="Q396" s="1" t="s">
        <v>386</v>
      </c>
    </row>
    <row r="397" spans="1:48" ht="30" customHeight="1" x14ac:dyDescent="0.3">
      <c r="A397" s="11"/>
      <c r="B397" s="11"/>
      <c r="C397" s="11"/>
      <c r="D397" s="11"/>
      <c r="E397" s="12"/>
      <c r="F397" s="12"/>
      <c r="G397" s="12"/>
      <c r="H397" s="12"/>
      <c r="I397" s="12"/>
      <c r="J397" s="12"/>
      <c r="K397" s="12"/>
      <c r="L397" s="12"/>
      <c r="M397" s="11"/>
      <c r="Q397" s="1" t="s">
        <v>386</v>
      </c>
    </row>
    <row r="398" spans="1:48" ht="30" customHeight="1" x14ac:dyDescent="0.3">
      <c r="A398" s="11"/>
      <c r="B398" s="11"/>
      <c r="C398" s="11"/>
      <c r="D398" s="11"/>
      <c r="E398" s="12"/>
      <c r="F398" s="12"/>
      <c r="G398" s="12"/>
      <c r="H398" s="12"/>
      <c r="I398" s="12"/>
      <c r="J398" s="12"/>
      <c r="K398" s="12"/>
      <c r="L398" s="12"/>
      <c r="M398" s="11"/>
      <c r="Q398" s="1" t="s">
        <v>386</v>
      </c>
    </row>
    <row r="399" spans="1:48" ht="30" customHeight="1" x14ac:dyDescent="0.3">
      <c r="A399" s="11"/>
      <c r="B399" s="11"/>
      <c r="C399" s="11"/>
      <c r="D399" s="11"/>
      <c r="E399" s="12"/>
      <c r="F399" s="12"/>
      <c r="G399" s="12"/>
      <c r="H399" s="12"/>
      <c r="I399" s="12"/>
      <c r="J399" s="12"/>
      <c r="K399" s="12"/>
      <c r="L399" s="12"/>
      <c r="M399" s="11"/>
      <c r="Q399" s="1" t="s">
        <v>386</v>
      </c>
    </row>
    <row r="400" spans="1:48" ht="30" customHeight="1" x14ac:dyDescent="0.3">
      <c r="A400" s="11"/>
      <c r="B400" s="11"/>
      <c r="C400" s="11"/>
      <c r="D400" s="11"/>
      <c r="E400" s="12"/>
      <c r="F400" s="12"/>
      <c r="G400" s="12"/>
      <c r="H400" s="12"/>
      <c r="I400" s="12"/>
      <c r="J400" s="12"/>
      <c r="K400" s="12"/>
      <c r="L400" s="12"/>
      <c r="M400" s="11"/>
      <c r="Q400" s="1" t="s">
        <v>386</v>
      </c>
    </row>
    <row r="401" spans="1:48" ht="30" customHeight="1" x14ac:dyDescent="0.3">
      <c r="A401" s="11"/>
      <c r="B401" s="11"/>
      <c r="C401" s="11"/>
      <c r="D401" s="11"/>
      <c r="E401" s="12"/>
      <c r="F401" s="12"/>
      <c r="G401" s="12"/>
      <c r="H401" s="12"/>
      <c r="I401" s="12"/>
      <c r="J401" s="12"/>
      <c r="K401" s="12"/>
      <c r="L401" s="12"/>
      <c r="M401" s="11"/>
      <c r="Q401" s="1" t="s">
        <v>386</v>
      </c>
    </row>
    <row r="402" spans="1:48" ht="30" customHeight="1" x14ac:dyDescent="0.3">
      <c r="A402" s="11"/>
      <c r="B402" s="11"/>
      <c r="C402" s="11"/>
      <c r="D402" s="11"/>
      <c r="E402" s="12"/>
      <c r="F402" s="12"/>
      <c r="G402" s="12"/>
      <c r="H402" s="12"/>
      <c r="I402" s="12"/>
      <c r="J402" s="12"/>
      <c r="K402" s="12"/>
      <c r="L402" s="12"/>
      <c r="M402" s="11"/>
      <c r="Q402" s="1" t="s">
        <v>386</v>
      </c>
    </row>
    <row r="403" spans="1:48" ht="30" customHeight="1" x14ac:dyDescent="0.3">
      <c r="A403" s="13" t="s">
        <v>76</v>
      </c>
      <c r="B403" s="11"/>
      <c r="C403" s="11"/>
      <c r="D403" s="11"/>
      <c r="E403" s="12"/>
      <c r="F403" s="12"/>
      <c r="G403" s="12"/>
      <c r="H403" s="12"/>
      <c r="I403" s="12"/>
      <c r="J403" s="12"/>
      <c r="K403" s="12"/>
      <c r="L403" s="12"/>
      <c r="M403" s="11"/>
      <c r="N403" t="s">
        <v>77</v>
      </c>
    </row>
    <row r="404" spans="1:48" ht="30" customHeight="1" x14ac:dyDescent="0.3">
      <c r="A404" s="13" t="s">
        <v>405</v>
      </c>
      <c r="B404" s="13" t="s">
        <v>322</v>
      </c>
      <c r="C404" s="11"/>
      <c r="D404" s="11"/>
      <c r="E404" s="12"/>
      <c r="F404" s="12"/>
      <c r="G404" s="12"/>
      <c r="H404" s="12"/>
      <c r="I404" s="12"/>
      <c r="J404" s="12"/>
      <c r="K404" s="12"/>
      <c r="L404" s="12"/>
      <c r="M404" s="11"/>
      <c r="Q404" s="1" t="s">
        <v>406</v>
      </c>
    </row>
    <row r="405" spans="1:48" ht="30" customHeight="1" x14ac:dyDescent="0.3">
      <c r="A405" s="13" t="s">
        <v>407</v>
      </c>
      <c r="B405" s="13" t="s">
        <v>408</v>
      </c>
      <c r="C405" s="13" t="s">
        <v>68</v>
      </c>
      <c r="D405" s="11">
        <v>1</v>
      </c>
      <c r="E405" s="12"/>
      <c r="F405" s="12"/>
      <c r="G405" s="12"/>
      <c r="H405" s="12"/>
      <c r="I405" s="12"/>
      <c r="J405" s="12"/>
      <c r="K405" s="12"/>
      <c r="L405" s="12"/>
      <c r="M405" s="13" t="s">
        <v>52</v>
      </c>
      <c r="N405" s="1" t="s">
        <v>409</v>
      </c>
      <c r="O405" s="1" t="s">
        <v>52</v>
      </c>
      <c r="P405" s="1" t="s">
        <v>52</v>
      </c>
      <c r="Q405" s="1" t="s">
        <v>406</v>
      </c>
      <c r="R405" s="1" t="s">
        <v>63</v>
      </c>
      <c r="S405" s="1" t="s">
        <v>64</v>
      </c>
      <c r="T405" s="1" t="s">
        <v>64</v>
      </c>
      <c r="AR405" s="1" t="s">
        <v>52</v>
      </c>
      <c r="AS405" s="1" t="s">
        <v>52</v>
      </c>
      <c r="AU405" s="1" t="s">
        <v>410</v>
      </c>
      <c r="AV405">
        <v>137</v>
      </c>
    </row>
    <row r="406" spans="1:48" ht="30" customHeight="1" x14ac:dyDescent="0.3">
      <c r="A406" s="11"/>
      <c r="B406" s="11"/>
      <c r="C406" s="11"/>
      <c r="D406" s="11"/>
      <c r="E406" s="12"/>
      <c r="F406" s="12"/>
      <c r="G406" s="12"/>
      <c r="H406" s="12"/>
      <c r="I406" s="12"/>
      <c r="J406" s="12"/>
      <c r="K406" s="12"/>
      <c r="L406" s="12"/>
      <c r="M406" s="11"/>
      <c r="Q406" s="1" t="s">
        <v>406</v>
      </c>
    </row>
    <row r="407" spans="1:48" ht="30" customHeight="1" x14ac:dyDescent="0.3">
      <c r="A407" s="11"/>
      <c r="B407" s="11"/>
      <c r="C407" s="11"/>
      <c r="D407" s="11"/>
      <c r="E407" s="12"/>
      <c r="F407" s="12"/>
      <c r="G407" s="12"/>
      <c r="H407" s="12"/>
      <c r="I407" s="12"/>
      <c r="J407" s="12"/>
      <c r="K407" s="12"/>
      <c r="L407" s="12"/>
      <c r="M407" s="11"/>
      <c r="Q407" s="1" t="s">
        <v>406</v>
      </c>
    </row>
    <row r="408" spans="1:48" ht="30" customHeight="1" x14ac:dyDescent="0.3">
      <c r="A408" s="11"/>
      <c r="B408" s="11"/>
      <c r="C408" s="11"/>
      <c r="D408" s="11"/>
      <c r="E408" s="12"/>
      <c r="F408" s="12"/>
      <c r="G408" s="12"/>
      <c r="H408" s="12"/>
      <c r="I408" s="12"/>
      <c r="J408" s="12"/>
      <c r="K408" s="12"/>
      <c r="L408" s="12"/>
      <c r="M408" s="11"/>
      <c r="Q408" s="1" t="s">
        <v>406</v>
      </c>
    </row>
    <row r="409" spans="1:48" ht="30" customHeight="1" x14ac:dyDescent="0.3">
      <c r="A409" s="11"/>
      <c r="B409" s="11"/>
      <c r="C409" s="11"/>
      <c r="D409" s="11"/>
      <c r="E409" s="12"/>
      <c r="F409" s="12"/>
      <c r="G409" s="12"/>
      <c r="H409" s="12"/>
      <c r="I409" s="12"/>
      <c r="J409" s="12"/>
      <c r="K409" s="12"/>
      <c r="L409" s="12"/>
      <c r="M409" s="11"/>
      <c r="Q409" s="1" t="s">
        <v>406</v>
      </c>
    </row>
    <row r="410" spans="1:48" ht="30" customHeight="1" x14ac:dyDescent="0.3">
      <c r="A410" s="11"/>
      <c r="B410" s="11"/>
      <c r="C410" s="11"/>
      <c r="D410" s="11"/>
      <c r="E410" s="12"/>
      <c r="F410" s="12"/>
      <c r="G410" s="12"/>
      <c r="H410" s="12"/>
      <c r="I410" s="12"/>
      <c r="J410" s="12"/>
      <c r="K410" s="12"/>
      <c r="L410" s="12"/>
      <c r="M410" s="11"/>
      <c r="Q410" s="1" t="s">
        <v>406</v>
      </c>
    </row>
    <row r="411" spans="1:48" ht="30" customHeight="1" x14ac:dyDescent="0.3">
      <c r="A411" s="11"/>
      <c r="B411" s="11"/>
      <c r="C411" s="11"/>
      <c r="D411" s="11"/>
      <c r="E411" s="12"/>
      <c r="F411" s="12"/>
      <c r="G411" s="12"/>
      <c r="H411" s="12"/>
      <c r="I411" s="12"/>
      <c r="J411" s="12"/>
      <c r="K411" s="12"/>
      <c r="L411" s="12"/>
      <c r="M411" s="11"/>
      <c r="Q411" s="1" t="s">
        <v>406</v>
      </c>
    </row>
    <row r="412" spans="1:48" ht="30" customHeight="1" x14ac:dyDescent="0.3">
      <c r="A412" s="11"/>
      <c r="B412" s="11"/>
      <c r="C412" s="11"/>
      <c r="D412" s="11"/>
      <c r="E412" s="12"/>
      <c r="F412" s="12"/>
      <c r="G412" s="12"/>
      <c r="H412" s="12"/>
      <c r="I412" s="12"/>
      <c r="J412" s="12"/>
      <c r="K412" s="12"/>
      <c r="L412" s="12"/>
      <c r="M412" s="11"/>
      <c r="Q412" s="1" t="s">
        <v>406</v>
      </c>
    </row>
    <row r="413" spans="1:48" ht="30" customHeight="1" x14ac:dyDescent="0.3">
      <c r="A413" s="11"/>
      <c r="B413" s="11"/>
      <c r="C413" s="11"/>
      <c r="D413" s="11"/>
      <c r="E413" s="12"/>
      <c r="F413" s="12"/>
      <c r="G413" s="12"/>
      <c r="H413" s="12"/>
      <c r="I413" s="12"/>
      <c r="J413" s="12"/>
      <c r="K413" s="12"/>
      <c r="L413" s="12"/>
      <c r="M413" s="11"/>
      <c r="Q413" s="1" t="s">
        <v>406</v>
      </c>
    </row>
    <row r="414" spans="1:48" ht="30" customHeight="1" x14ac:dyDescent="0.3">
      <c r="A414" s="11"/>
      <c r="B414" s="11"/>
      <c r="C414" s="11"/>
      <c r="D414" s="11"/>
      <c r="E414" s="12"/>
      <c r="F414" s="12"/>
      <c r="G414" s="12"/>
      <c r="H414" s="12"/>
      <c r="I414" s="12"/>
      <c r="J414" s="12"/>
      <c r="K414" s="12"/>
      <c r="L414" s="12"/>
      <c r="M414" s="11"/>
      <c r="Q414" s="1" t="s">
        <v>406</v>
      </c>
    </row>
    <row r="415" spans="1:48" ht="30" customHeight="1" x14ac:dyDescent="0.3">
      <c r="A415" s="11"/>
      <c r="B415" s="11"/>
      <c r="C415" s="11"/>
      <c r="D415" s="11"/>
      <c r="E415" s="12"/>
      <c r="F415" s="12"/>
      <c r="G415" s="12"/>
      <c r="H415" s="12"/>
      <c r="I415" s="12"/>
      <c r="J415" s="12"/>
      <c r="K415" s="12"/>
      <c r="L415" s="12"/>
      <c r="M415" s="11"/>
      <c r="Q415" s="1" t="s">
        <v>406</v>
      </c>
    </row>
    <row r="416" spans="1:48" ht="30" customHeight="1" x14ac:dyDescent="0.3">
      <c r="A416" s="11"/>
      <c r="B416" s="11"/>
      <c r="C416" s="11"/>
      <c r="D416" s="11"/>
      <c r="E416" s="12"/>
      <c r="F416" s="12"/>
      <c r="G416" s="12"/>
      <c r="H416" s="12"/>
      <c r="I416" s="12"/>
      <c r="J416" s="12"/>
      <c r="K416" s="12"/>
      <c r="L416" s="12"/>
      <c r="M416" s="11"/>
      <c r="Q416" s="1" t="s">
        <v>406</v>
      </c>
    </row>
    <row r="417" spans="1:48" ht="30" customHeight="1" x14ac:dyDescent="0.3">
      <c r="A417" s="11"/>
      <c r="B417" s="11"/>
      <c r="C417" s="11"/>
      <c r="D417" s="11"/>
      <c r="E417" s="12"/>
      <c r="F417" s="12"/>
      <c r="G417" s="12"/>
      <c r="H417" s="12"/>
      <c r="I417" s="12"/>
      <c r="J417" s="12"/>
      <c r="K417" s="12"/>
      <c r="L417" s="12"/>
      <c r="M417" s="11"/>
      <c r="Q417" s="1" t="s">
        <v>406</v>
      </c>
    </row>
    <row r="418" spans="1:48" ht="30" customHeight="1" x14ac:dyDescent="0.3">
      <c r="A418" s="11"/>
      <c r="B418" s="11"/>
      <c r="C418" s="11"/>
      <c r="D418" s="11"/>
      <c r="E418" s="12"/>
      <c r="F418" s="12"/>
      <c r="G418" s="12"/>
      <c r="H418" s="12"/>
      <c r="I418" s="12"/>
      <c r="J418" s="12"/>
      <c r="K418" s="12"/>
      <c r="L418" s="12"/>
      <c r="M418" s="11"/>
      <c r="Q418" s="1" t="s">
        <v>406</v>
      </c>
    </row>
    <row r="419" spans="1:48" ht="30" customHeight="1" x14ac:dyDescent="0.3">
      <c r="A419" s="11"/>
      <c r="B419" s="11"/>
      <c r="C419" s="11"/>
      <c r="D419" s="11"/>
      <c r="E419" s="12"/>
      <c r="F419" s="12"/>
      <c r="G419" s="12"/>
      <c r="H419" s="12"/>
      <c r="I419" s="12"/>
      <c r="J419" s="12"/>
      <c r="K419" s="12"/>
      <c r="L419" s="12"/>
      <c r="M419" s="11"/>
      <c r="Q419" s="1" t="s">
        <v>406</v>
      </c>
    </row>
    <row r="420" spans="1:48" ht="30" customHeight="1" x14ac:dyDescent="0.3">
      <c r="A420" s="11"/>
      <c r="B420" s="11"/>
      <c r="C420" s="11"/>
      <c r="D420" s="11"/>
      <c r="E420" s="12"/>
      <c r="F420" s="12"/>
      <c r="G420" s="12"/>
      <c r="H420" s="12"/>
      <c r="I420" s="12"/>
      <c r="J420" s="12"/>
      <c r="K420" s="12"/>
      <c r="L420" s="12"/>
      <c r="M420" s="11"/>
      <c r="Q420" s="1" t="s">
        <v>406</v>
      </c>
    </row>
    <row r="421" spans="1:48" ht="30" customHeight="1" x14ac:dyDescent="0.3">
      <c r="A421" s="11"/>
      <c r="B421" s="11"/>
      <c r="C421" s="11"/>
      <c r="D421" s="11"/>
      <c r="E421" s="12"/>
      <c r="F421" s="12"/>
      <c r="G421" s="12"/>
      <c r="H421" s="12"/>
      <c r="I421" s="12"/>
      <c r="J421" s="12"/>
      <c r="K421" s="12"/>
      <c r="L421" s="12"/>
      <c r="M421" s="11"/>
      <c r="Q421" s="1" t="s">
        <v>406</v>
      </c>
    </row>
    <row r="422" spans="1:48" ht="30" customHeight="1" x14ac:dyDescent="0.3">
      <c r="A422" s="11"/>
      <c r="B422" s="11"/>
      <c r="C422" s="11"/>
      <c r="D422" s="11"/>
      <c r="E422" s="12"/>
      <c r="F422" s="12"/>
      <c r="G422" s="12"/>
      <c r="H422" s="12"/>
      <c r="I422" s="12"/>
      <c r="J422" s="12"/>
      <c r="K422" s="12"/>
      <c r="L422" s="12"/>
      <c r="M422" s="11"/>
      <c r="Q422" s="1" t="s">
        <v>406</v>
      </c>
    </row>
    <row r="423" spans="1:48" ht="30" customHeight="1" x14ac:dyDescent="0.3">
      <c r="A423" s="11"/>
      <c r="B423" s="11"/>
      <c r="C423" s="11"/>
      <c r="D423" s="11"/>
      <c r="E423" s="12"/>
      <c r="F423" s="12"/>
      <c r="G423" s="12"/>
      <c r="H423" s="12"/>
      <c r="I423" s="12"/>
      <c r="J423" s="12"/>
      <c r="K423" s="12"/>
      <c r="L423" s="12"/>
      <c r="M423" s="11"/>
      <c r="Q423" s="1" t="s">
        <v>406</v>
      </c>
    </row>
    <row r="424" spans="1:48" ht="30" customHeight="1" x14ac:dyDescent="0.3">
      <c r="A424" s="11"/>
      <c r="B424" s="11"/>
      <c r="C424" s="11"/>
      <c r="D424" s="11"/>
      <c r="E424" s="12"/>
      <c r="F424" s="12"/>
      <c r="G424" s="12"/>
      <c r="H424" s="12"/>
      <c r="I424" s="12"/>
      <c r="J424" s="12"/>
      <c r="K424" s="12"/>
      <c r="L424" s="12"/>
      <c r="M424" s="11"/>
      <c r="Q424" s="1" t="s">
        <v>406</v>
      </c>
    </row>
    <row r="425" spans="1:48" ht="30" customHeight="1" x14ac:dyDescent="0.3">
      <c r="A425" s="11"/>
      <c r="B425" s="11"/>
      <c r="C425" s="11"/>
      <c r="D425" s="11"/>
      <c r="E425" s="12"/>
      <c r="F425" s="12"/>
      <c r="G425" s="12"/>
      <c r="H425" s="12"/>
      <c r="I425" s="12"/>
      <c r="J425" s="12"/>
      <c r="K425" s="12"/>
      <c r="L425" s="12"/>
      <c r="M425" s="11"/>
      <c r="Q425" s="1" t="s">
        <v>406</v>
      </c>
    </row>
    <row r="426" spans="1:48" ht="30" customHeight="1" x14ac:dyDescent="0.3">
      <c r="A426" s="11"/>
      <c r="B426" s="11"/>
      <c r="C426" s="11"/>
      <c r="D426" s="11"/>
      <c r="E426" s="12"/>
      <c r="F426" s="12"/>
      <c r="G426" s="12"/>
      <c r="H426" s="12"/>
      <c r="I426" s="12"/>
      <c r="J426" s="12"/>
      <c r="K426" s="12"/>
      <c r="L426" s="12"/>
      <c r="M426" s="11"/>
      <c r="Q426" s="1" t="s">
        <v>406</v>
      </c>
    </row>
    <row r="427" spans="1:48" ht="30" customHeight="1" x14ac:dyDescent="0.3">
      <c r="A427" s="11"/>
      <c r="B427" s="11"/>
      <c r="C427" s="11"/>
      <c r="D427" s="11"/>
      <c r="E427" s="12"/>
      <c r="F427" s="12"/>
      <c r="G427" s="12"/>
      <c r="H427" s="12"/>
      <c r="I427" s="12"/>
      <c r="J427" s="12"/>
      <c r="K427" s="12"/>
      <c r="L427" s="12"/>
      <c r="M427" s="11"/>
      <c r="Q427" s="1" t="s">
        <v>406</v>
      </c>
    </row>
    <row r="428" spans="1:48" ht="30" customHeight="1" x14ac:dyDescent="0.3">
      <c r="A428" s="13" t="s">
        <v>76</v>
      </c>
      <c r="B428" s="11"/>
      <c r="C428" s="11"/>
      <c r="D428" s="11"/>
      <c r="E428" s="12"/>
      <c r="F428" s="12"/>
      <c r="G428" s="12"/>
      <c r="H428" s="12"/>
      <c r="I428" s="12"/>
      <c r="J428" s="12"/>
      <c r="K428" s="12"/>
      <c r="L428" s="12"/>
      <c r="M428" s="11"/>
      <c r="N428" t="s">
        <v>77</v>
      </c>
    </row>
    <row r="429" spans="1:48" ht="30" customHeight="1" x14ac:dyDescent="0.3">
      <c r="A429" s="13" t="s">
        <v>411</v>
      </c>
      <c r="B429" s="13" t="s">
        <v>322</v>
      </c>
      <c r="C429" s="11"/>
      <c r="D429" s="11"/>
      <c r="E429" s="12"/>
      <c r="F429" s="12"/>
      <c r="G429" s="12"/>
      <c r="H429" s="12"/>
      <c r="I429" s="12"/>
      <c r="J429" s="12"/>
      <c r="K429" s="12"/>
      <c r="L429" s="12"/>
      <c r="M429" s="11"/>
      <c r="Q429" s="1" t="s">
        <v>412</v>
      </c>
    </row>
    <row r="430" spans="1:48" ht="30" customHeight="1" x14ac:dyDescent="0.3">
      <c r="A430" s="13" t="s">
        <v>413</v>
      </c>
      <c r="B430" s="13" t="s">
        <v>414</v>
      </c>
      <c r="C430" s="13" t="s">
        <v>61</v>
      </c>
      <c r="D430" s="11">
        <v>1</v>
      </c>
      <c r="E430" s="12"/>
      <c r="F430" s="12"/>
      <c r="G430" s="12"/>
      <c r="H430" s="12"/>
      <c r="I430" s="12"/>
      <c r="J430" s="12"/>
      <c r="K430" s="12"/>
      <c r="L430" s="12"/>
      <c r="M430" s="13" t="s">
        <v>52</v>
      </c>
      <c r="N430" s="1" t="s">
        <v>415</v>
      </c>
      <c r="O430" s="1" t="s">
        <v>52</v>
      </c>
      <c r="P430" s="1" t="s">
        <v>52</v>
      </c>
      <c r="Q430" s="1" t="s">
        <v>412</v>
      </c>
      <c r="R430" s="1" t="s">
        <v>64</v>
      </c>
      <c r="S430" s="1" t="s">
        <v>64</v>
      </c>
      <c r="T430" s="1" t="s">
        <v>63</v>
      </c>
      <c r="AR430" s="1" t="s">
        <v>52</v>
      </c>
      <c r="AS430" s="1" t="s">
        <v>52</v>
      </c>
      <c r="AU430" s="1" t="s">
        <v>416</v>
      </c>
      <c r="AV430">
        <v>139</v>
      </c>
    </row>
    <row r="431" spans="1:48" ht="30" customHeight="1" x14ac:dyDescent="0.3">
      <c r="A431" s="13" t="s">
        <v>417</v>
      </c>
      <c r="B431" s="13" t="s">
        <v>418</v>
      </c>
      <c r="C431" s="13" t="s">
        <v>141</v>
      </c>
      <c r="D431" s="11">
        <v>1</v>
      </c>
      <c r="E431" s="12"/>
      <c r="F431" s="12"/>
      <c r="G431" s="12"/>
      <c r="H431" s="12"/>
      <c r="I431" s="12"/>
      <c r="J431" s="12"/>
      <c r="K431" s="12"/>
      <c r="L431" s="12"/>
      <c r="M431" s="13" t="s">
        <v>52</v>
      </c>
      <c r="N431" s="1" t="s">
        <v>419</v>
      </c>
      <c r="O431" s="1" t="s">
        <v>52</v>
      </c>
      <c r="P431" s="1" t="s">
        <v>52</v>
      </c>
      <c r="Q431" s="1" t="s">
        <v>412</v>
      </c>
      <c r="R431" s="1" t="s">
        <v>64</v>
      </c>
      <c r="S431" s="1" t="s">
        <v>64</v>
      </c>
      <c r="T431" s="1" t="s">
        <v>63</v>
      </c>
      <c r="AR431" s="1" t="s">
        <v>52</v>
      </c>
      <c r="AS431" s="1" t="s">
        <v>52</v>
      </c>
      <c r="AU431" s="1" t="s">
        <v>420</v>
      </c>
      <c r="AV431">
        <v>140</v>
      </c>
    </row>
    <row r="432" spans="1:48" ht="30" customHeight="1" x14ac:dyDescent="0.3">
      <c r="A432" s="13" t="s">
        <v>421</v>
      </c>
      <c r="B432" s="13" t="s">
        <v>422</v>
      </c>
      <c r="C432" s="13" t="s">
        <v>153</v>
      </c>
      <c r="D432" s="11">
        <v>1</v>
      </c>
      <c r="E432" s="12"/>
      <c r="F432" s="12"/>
      <c r="G432" s="12"/>
      <c r="H432" s="12"/>
      <c r="I432" s="12"/>
      <c r="J432" s="12"/>
      <c r="K432" s="12"/>
      <c r="L432" s="12"/>
      <c r="M432" s="13" t="s">
        <v>52</v>
      </c>
      <c r="N432" s="1" t="s">
        <v>423</v>
      </c>
      <c r="O432" s="1" t="s">
        <v>52</v>
      </c>
      <c r="P432" s="1" t="s">
        <v>52</v>
      </c>
      <c r="Q432" s="1" t="s">
        <v>412</v>
      </c>
      <c r="R432" s="1" t="s">
        <v>63</v>
      </c>
      <c r="S432" s="1" t="s">
        <v>64</v>
      </c>
      <c r="T432" s="1" t="s">
        <v>64</v>
      </c>
      <c r="AR432" s="1" t="s">
        <v>52</v>
      </c>
      <c r="AS432" s="1" t="s">
        <v>52</v>
      </c>
      <c r="AU432" s="1" t="s">
        <v>424</v>
      </c>
      <c r="AV432">
        <v>141</v>
      </c>
    </row>
    <row r="433" spans="1:48" ht="30" customHeight="1" x14ac:dyDescent="0.3">
      <c r="A433" s="13" t="s">
        <v>425</v>
      </c>
      <c r="B433" s="13" t="s">
        <v>426</v>
      </c>
      <c r="C433" s="13" t="s">
        <v>153</v>
      </c>
      <c r="D433" s="11">
        <v>1</v>
      </c>
      <c r="E433" s="12"/>
      <c r="F433" s="12"/>
      <c r="G433" s="12"/>
      <c r="H433" s="12"/>
      <c r="I433" s="12"/>
      <c r="J433" s="12"/>
      <c r="K433" s="12"/>
      <c r="L433" s="12"/>
      <c r="M433" s="13" t="s">
        <v>52</v>
      </c>
      <c r="N433" s="1" t="s">
        <v>427</v>
      </c>
      <c r="O433" s="1" t="s">
        <v>52</v>
      </c>
      <c r="P433" s="1" t="s">
        <v>52</v>
      </c>
      <c r="Q433" s="1" t="s">
        <v>412</v>
      </c>
      <c r="R433" s="1" t="s">
        <v>63</v>
      </c>
      <c r="S433" s="1" t="s">
        <v>64</v>
      </c>
      <c r="T433" s="1" t="s">
        <v>64</v>
      </c>
      <c r="AR433" s="1" t="s">
        <v>52</v>
      </c>
      <c r="AS433" s="1" t="s">
        <v>52</v>
      </c>
      <c r="AU433" s="1" t="s">
        <v>428</v>
      </c>
      <c r="AV433">
        <v>142</v>
      </c>
    </row>
    <row r="434" spans="1:48" ht="30" customHeight="1" x14ac:dyDescent="0.3">
      <c r="A434" s="13" t="s">
        <v>429</v>
      </c>
      <c r="B434" s="13" t="s">
        <v>430</v>
      </c>
      <c r="C434" s="13" t="s">
        <v>153</v>
      </c>
      <c r="D434" s="11">
        <v>1</v>
      </c>
      <c r="E434" s="12"/>
      <c r="F434" s="12"/>
      <c r="G434" s="12"/>
      <c r="H434" s="12"/>
      <c r="I434" s="12"/>
      <c r="J434" s="12"/>
      <c r="K434" s="12"/>
      <c r="L434" s="12"/>
      <c r="M434" s="13" t="s">
        <v>52</v>
      </c>
      <c r="N434" s="1" t="s">
        <v>431</v>
      </c>
      <c r="O434" s="1" t="s">
        <v>52</v>
      </c>
      <c r="P434" s="1" t="s">
        <v>52</v>
      </c>
      <c r="Q434" s="1" t="s">
        <v>412</v>
      </c>
      <c r="R434" s="1" t="s">
        <v>63</v>
      </c>
      <c r="S434" s="1" t="s">
        <v>64</v>
      </c>
      <c r="T434" s="1" t="s">
        <v>64</v>
      </c>
      <c r="AR434" s="1" t="s">
        <v>52</v>
      </c>
      <c r="AS434" s="1" t="s">
        <v>52</v>
      </c>
      <c r="AU434" s="1" t="s">
        <v>432</v>
      </c>
      <c r="AV434">
        <v>143</v>
      </c>
    </row>
    <row r="435" spans="1:48" ht="30" customHeight="1" x14ac:dyDescent="0.3">
      <c r="A435" s="13" t="s">
        <v>433</v>
      </c>
      <c r="B435" s="13" t="s">
        <v>434</v>
      </c>
      <c r="C435" s="13" t="s">
        <v>153</v>
      </c>
      <c r="D435" s="11">
        <v>1</v>
      </c>
      <c r="E435" s="12"/>
      <c r="F435" s="12"/>
      <c r="G435" s="12"/>
      <c r="H435" s="12"/>
      <c r="I435" s="12"/>
      <c r="J435" s="12"/>
      <c r="K435" s="12"/>
      <c r="L435" s="12"/>
      <c r="M435" s="13" t="s">
        <v>52</v>
      </c>
      <c r="N435" s="1" t="s">
        <v>435</v>
      </c>
      <c r="O435" s="1" t="s">
        <v>52</v>
      </c>
      <c r="P435" s="1" t="s">
        <v>52</v>
      </c>
      <c r="Q435" s="1" t="s">
        <v>412</v>
      </c>
      <c r="R435" s="1" t="s">
        <v>63</v>
      </c>
      <c r="S435" s="1" t="s">
        <v>64</v>
      </c>
      <c r="T435" s="1" t="s">
        <v>64</v>
      </c>
      <c r="AR435" s="1" t="s">
        <v>52</v>
      </c>
      <c r="AS435" s="1" t="s">
        <v>52</v>
      </c>
      <c r="AU435" s="1" t="s">
        <v>436</v>
      </c>
      <c r="AV435">
        <v>144</v>
      </c>
    </row>
    <row r="436" spans="1:48" ht="30" customHeight="1" x14ac:dyDescent="0.3">
      <c r="A436" s="13" t="s">
        <v>437</v>
      </c>
      <c r="B436" s="13" t="s">
        <v>438</v>
      </c>
      <c r="C436" s="13" t="s">
        <v>153</v>
      </c>
      <c r="D436" s="11">
        <v>1</v>
      </c>
      <c r="E436" s="12"/>
      <c r="F436" s="12"/>
      <c r="G436" s="12"/>
      <c r="H436" s="12"/>
      <c r="I436" s="12"/>
      <c r="J436" s="12"/>
      <c r="K436" s="12"/>
      <c r="L436" s="12"/>
      <c r="M436" s="13" t="s">
        <v>52</v>
      </c>
      <c r="N436" s="1" t="s">
        <v>439</v>
      </c>
      <c r="O436" s="1" t="s">
        <v>52</v>
      </c>
      <c r="P436" s="1" t="s">
        <v>52</v>
      </c>
      <c r="Q436" s="1" t="s">
        <v>412</v>
      </c>
      <c r="R436" s="1" t="s">
        <v>63</v>
      </c>
      <c r="S436" s="1" t="s">
        <v>64</v>
      </c>
      <c r="T436" s="1" t="s">
        <v>64</v>
      </c>
      <c r="AR436" s="1" t="s">
        <v>52</v>
      </c>
      <c r="AS436" s="1" t="s">
        <v>52</v>
      </c>
      <c r="AU436" s="1" t="s">
        <v>440</v>
      </c>
      <c r="AV436">
        <v>145</v>
      </c>
    </row>
    <row r="437" spans="1:48" ht="30" customHeight="1" x14ac:dyDescent="0.3">
      <c r="A437" s="13" t="s">
        <v>441</v>
      </c>
      <c r="B437" s="13" t="s">
        <v>441</v>
      </c>
      <c r="C437" s="13" t="s">
        <v>153</v>
      </c>
      <c r="D437" s="11">
        <v>1</v>
      </c>
      <c r="E437" s="12"/>
      <c r="F437" s="12"/>
      <c r="G437" s="12"/>
      <c r="H437" s="12"/>
      <c r="I437" s="12"/>
      <c r="J437" s="12"/>
      <c r="K437" s="12"/>
      <c r="L437" s="12"/>
      <c r="M437" s="13" t="s">
        <v>52</v>
      </c>
      <c r="N437" s="1" t="s">
        <v>442</v>
      </c>
      <c r="O437" s="1" t="s">
        <v>52</v>
      </c>
      <c r="P437" s="1" t="s">
        <v>52</v>
      </c>
      <c r="Q437" s="1" t="s">
        <v>412</v>
      </c>
      <c r="R437" s="1" t="s">
        <v>63</v>
      </c>
      <c r="S437" s="1" t="s">
        <v>64</v>
      </c>
      <c r="T437" s="1" t="s">
        <v>64</v>
      </c>
      <c r="AR437" s="1" t="s">
        <v>52</v>
      </c>
      <c r="AS437" s="1" t="s">
        <v>52</v>
      </c>
      <c r="AU437" s="1" t="s">
        <v>443</v>
      </c>
      <c r="AV437">
        <v>146</v>
      </c>
    </row>
    <row r="438" spans="1:48" ht="30" customHeight="1" x14ac:dyDescent="0.3">
      <c r="A438" s="13" t="s">
        <v>444</v>
      </c>
      <c r="B438" s="13" t="s">
        <v>445</v>
      </c>
      <c r="C438" s="13" t="s">
        <v>177</v>
      </c>
      <c r="D438" s="11">
        <v>1</v>
      </c>
      <c r="E438" s="12"/>
      <c r="F438" s="12"/>
      <c r="G438" s="12"/>
      <c r="H438" s="12"/>
      <c r="I438" s="12"/>
      <c r="J438" s="12"/>
      <c r="K438" s="12"/>
      <c r="L438" s="12"/>
      <c r="M438" s="13" t="s">
        <v>52</v>
      </c>
      <c r="N438" s="1" t="s">
        <v>446</v>
      </c>
      <c r="O438" s="1" t="s">
        <v>52</v>
      </c>
      <c r="P438" s="1" t="s">
        <v>52</v>
      </c>
      <c r="Q438" s="1" t="s">
        <v>412</v>
      </c>
      <c r="R438" s="1" t="s">
        <v>63</v>
      </c>
      <c r="S438" s="1" t="s">
        <v>64</v>
      </c>
      <c r="T438" s="1" t="s">
        <v>64</v>
      </c>
      <c r="AR438" s="1" t="s">
        <v>52</v>
      </c>
      <c r="AS438" s="1" t="s">
        <v>52</v>
      </c>
      <c r="AU438" s="1" t="s">
        <v>447</v>
      </c>
      <c r="AV438">
        <v>147</v>
      </c>
    </row>
    <row r="439" spans="1:48" ht="30" customHeight="1" x14ac:dyDescent="0.3">
      <c r="A439" s="13" t="s">
        <v>448</v>
      </c>
      <c r="B439" s="13" t="s">
        <v>449</v>
      </c>
      <c r="C439" s="13" t="s">
        <v>153</v>
      </c>
      <c r="D439" s="11">
        <v>1</v>
      </c>
      <c r="E439" s="12"/>
      <c r="F439" s="12"/>
      <c r="G439" s="12"/>
      <c r="H439" s="12"/>
      <c r="I439" s="12"/>
      <c r="J439" s="12"/>
      <c r="K439" s="12"/>
      <c r="L439" s="12"/>
      <c r="M439" s="13" t="s">
        <v>52</v>
      </c>
      <c r="N439" s="1" t="s">
        <v>450</v>
      </c>
      <c r="O439" s="1" t="s">
        <v>52</v>
      </c>
      <c r="P439" s="1" t="s">
        <v>52</v>
      </c>
      <c r="Q439" s="1" t="s">
        <v>412</v>
      </c>
      <c r="R439" s="1" t="s">
        <v>63</v>
      </c>
      <c r="S439" s="1" t="s">
        <v>64</v>
      </c>
      <c r="T439" s="1" t="s">
        <v>64</v>
      </c>
      <c r="AR439" s="1" t="s">
        <v>52</v>
      </c>
      <c r="AS439" s="1" t="s">
        <v>52</v>
      </c>
      <c r="AU439" s="1" t="s">
        <v>451</v>
      </c>
      <c r="AV439">
        <v>148</v>
      </c>
    </row>
    <row r="440" spans="1:48" ht="30" customHeight="1" x14ac:dyDescent="0.3">
      <c r="A440" s="11"/>
      <c r="B440" s="11"/>
      <c r="C440" s="11"/>
      <c r="D440" s="11"/>
      <c r="E440" s="12"/>
      <c r="F440" s="12"/>
      <c r="G440" s="12"/>
      <c r="H440" s="12"/>
      <c r="I440" s="12"/>
      <c r="J440" s="12"/>
      <c r="K440" s="12"/>
      <c r="L440" s="12"/>
      <c r="M440" s="11"/>
      <c r="Q440" s="1" t="s">
        <v>412</v>
      </c>
    </row>
    <row r="441" spans="1:48" ht="30" customHeight="1" x14ac:dyDescent="0.3">
      <c r="A441" s="11"/>
      <c r="B441" s="11"/>
      <c r="C441" s="11"/>
      <c r="D441" s="11"/>
      <c r="E441" s="12"/>
      <c r="F441" s="12"/>
      <c r="G441" s="12"/>
      <c r="H441" s="12"/>
      <c r="I441" s="12"/>
      <c r="J441" s="12"/>
      <c r="K441" s="12"/>
      <c r="L441" s="12"/>
      <c r="M441" s="11"/>
      <c r="Q441" s="1" t="s">
        <v>412</v>
      </c>
    </row>
    <row r="442" spans="1:48" ht="30" customHeight="1" x14ac:dyDescent="0.3">
      <c r="A442" s="11"/>
      <c r="B442" s="11"/>
      <c r="C442" s="11"/>
      <c r="D442" s="11"/>
      <c r="E442" s="12"/>
      <c r="F442" s="12"/>
      <c r="G442" s="12"/>
      <c r="H442" s="12"/>
      <c r="I442" s="12"/>
      <c r="J442" s="12"/>
      <c r="K442" s="12"/>
      <c r="L442" s="12"/>
      <c r="M442" s="11"/>
      <c r="Q442" s="1" t="s">
        <v>412</v>
      </c>
    </row>
    <row r="443" spans="1:48" ht="30" customHeight="1" x14ac:dyDescent="0.3">
      <c r="A443" s="11"/>
      <c r="B443" s="11"/>
      <c r="C443" s="11"/>
      <c r="D443" s="11"/>
      <c r="E443" s="12"/>
      <c r="F443" s="12"/>
      <c r="G443" s="12"/>
      <c r="H443" s="12"/>
      <c r="I443" s="12"/>
      <c r="J443" s="12"/>
      <c r="K443" s="12"/>
      <c r="L443" s="12"/>
      <c r="M443" s="11"/>
      <c r="Q443" s="1" t="s">
        <v>412</v>
      </c>
    </row>
    <row r="444" spans="1:48" ht="30" customHeight="1" x14ac:dyDescent="0.3">
      <c r="A444" s="11"/>
      <c r="B444" s="11"/>
      <c r="C444" s="11"/>
      <c r="D444" s="11"/>
      <c r="E444" s="12"/>
      <c r="F444" s="12"/>
      <c r="G444" s="12"/>
      <c r="H444" s="12"/>
      <c r="I444" s="12"/>
      <c r="J444" s="12"/>
      <c r="K444" s="12"/>
      <c r="L444" s="12"/>
      <c r="M444" s="11"/>
      <c r="Q444" s="1" t="s">
        <v>412</v>
      </c>
    </row>
    <row r="445" spans="1:48" ht="30" customHeight="1" x14ac:dyDescent="0.3">
      <c r="A445" s="11"/>
      <c r="B445" s="11"/>
      <c r="C445" s="11"/>
      <c r="D445" s="11"/>
      <c r="E445" s="12"/>
      <c r="F445" s="12"/>
      <c r="G445" s="12"/>
      <c r="H445" s="12"/>
      <c r="I445" s="12"/>
      <c r="J445" s="12"/>
      <c r="K445" s="12"/>
      <c r="L445" s="12"/>
      <c r="M445" s="11"/>
      <c r="Q445" s="1" t="s">
        <v>412</v>
      </c>
    </row>
    <row r="446" spans="1:48" ht="30" customHeight="1" x14ac:dyDescent="0.3">
      <c r="A446" s="11"/>
      <c r="B446" s="11"/>
      <c r="C446" s="11"/>
      <c r="D446" s="11"/>
      <c r="E446" s="12"/>
      <c r="F446" s="12"/>
      <c r="G446" s="12"/>
      <c r="H446" s="12"/>
      <c r="I446" s="12"/>
      <c r="J446" s="12"/>
      <c r="K446" s="12"/>
      <c r="L446" s="12"/>
      <c r="M446" s="11"/>
      <c r="Q446" s="1" t="s">
        <v>412</v>
      </c>
    </row>
    <row r="447" spans="1:48" ht="30" customHeight="1" x14ac:dyDescent="0.3">
      <c r="A447" s="11"/>
      <c r="B447" s="11"/>
      <c r="C447" s="11"/>
      <c r="D447" s="11"/>
      <c r="E447" s="12"/>
      <c r="F447" s="12"/>
      <c r="G447" s="12"/>
      <c r="H447" s="12"/>
      <c r="I447" s="12"/>
      <c r="J447" s="12"/>
      <c r="K447" s="12"/>
      <c r="L447" s="12"/>
      <c r="M447" s="11"/>
      <c r="Q447" s="1" t="s">
        <v>412</v>
      </c>
    </row>
    <row r="448" spans="1:48" ht="30" customHeight="1" x14ac:dyDescent="0.3">
      <c r="A448" s="11"/>
      <c r="B448" s="11"/>
      <c r="C448" s="11"/>
      <c r="D448" s="11"/>
      <c r="E448" s="12"/>
      <c r="F448" s="12"/>
      <c r="G448" s="12"/>
      <c r="H448" s="12"/>
      <c r="I448" s="12"/>
      <c r="J448" s="12"/>
      <c r="K448" s="12"/>
      <c r="L448" s="12"/>
      <c r="M448" s="11"/>
      <c r="Q448" s="1" t="s">
        <v>412</v>
      </c>
    </row>
    <row r="449" spans="1:48" ht="30" customHeight="1" x14ac:dyDescent="0.3">
      <c r="A449" s="11"/>
      <c r="B449" s="11"/>
      <c r="C449" s="11"/>
      <c r="D449" s="11"/>
      <c r="E449" s="12"/>
      <c r="F449" s="12"/>
      <c r="G449" s="12"/>
      <c r="H449" s="12"/>
      <c r="I449" s="12"/>
      <c r="J449" s="12"/>
      <c r="K449" s="12"/>
      <c r="L449" s="12"/>
      <c r="M449" s="11"/>
      <c r="Q449" s="1" t="s">
        <v>412</v>
      </c>
    </row>
    <row r="450" spans="1:48" ht="30" customHeight="1" x14ac:dyDescent="0.3">
      <c r="A450" s="11"/>
      <c r="B450" s="11"/>
      <c r="C450" s="11"/>
      <c r="D450" s="11"/>
      <c r="E450" s="12"/>
      <c r="F450" s="12"/>
      <c r="G450" s="12"/>
      <c r="H450" s="12"/>
      <c r="I450" s="12"/>
      <c r="J450" s="12"/>
      <c r="K450" s="12"/>
      <c r="L450" s="12"/>
      <c r="M450" s="11"/>
      <c r="Q450" s="1" t="s">
        <v>412</v>
      </c>
    </row>
    <row r="451" spans="1:48" ht="30" customHeight="1" x14ac:dyDescent="0.3">
      <c r="A451" s="11"/>
      <c r="B451" s="11"/>
      <c r="C451" s="11"/>
      <c r="D451" s="11"/>
      <c r="E451" s="12"/>
      <c r="F451" s="12"/>
      <c r="G451" s="12"/>
      <c r="H451" s="12"/>
      <c r="I451" s="12"/>
      <c r="J451" s="12"/>
      <c r="K451" s="12"/>
      <c r="L451" s="12"/>
      <c r="M451" s="11"/>
      <c r="Q451" s="1" t="s">
        <v>412</v>
      </c>
    </row>
    <row r="452" spans="1:48" ht="30" customHeight="1" x14ac:dyDescent="0.3">
      <c r="A452" s="11"/>
      <c r="B452" s="11"/>
      <c r="C452" s="11"/>
      <c r="D452" s="11"/>
      <c r="E452" s="12"/>
      <c r="F452" s="12"/>
      <c r="G452" s="12"/>
      <c r="H452" s="12"/>
      <c r="I452" s="12"/>
      <c r="J452" s="12"/>
      <c r="K452" s="12"/>
      <c r="L452" s="12"/>
      <c r="M452" s="11"/>
      <c r="Q452" s="1" t="s">
        <v>412</v>
      </c>
    </row>
    <row r="453" spans="1:48" ht="30" customHeight="1" x14ac:dyDescent="0.3">
      <c r="A453" s="13" t="s">
        <v>76</v>
      </c>
      <c r="B453" s="11"/>
      <c r="C453" s="11"/>
      <c r="D453" s="11"/>
      <c r="E453" s="12"/>
      <c r="F453" s="12"/>
      <c r="G453" s="12"/>
      <c r="H453" s="12"/>
      <c r="I453" s="12"/>
      <c r="J453" s="12"/>
      <c r="K453" s="12"/>
      <c r="L453" s="12"/>
      <c r="M453" s="11"/>
      <c r="N453" t="s">
        <v>77</v>
      </c>
    </row>
    <row r="454" spans="1:48" ht="30" customHeight="1" x14ac:dyDescent="0.3">
      <c r="A454" s="13" t="s">
        <v>452</v>
      </c>
      <c r="B454" s="13" t="s">
        <v>322</v>
      </c>
      <c r="C454" s="11"/>
      <c r="D454" s="11"/>
      <c r="E454" s="12"/>
      <c r="F454" s="12"/>
      <c r="G454" s="12"/>
      <c r="H454" s="12"/>
      <c r="I454" s="12"/>
      <c r="J454" s="12"/>
      <c r="K454" s="12"/>
      <c r="L454" s="12"/>
      <c r="M454" s="11"/>
      <c r="Q454" s="1" t="s">
        <v>453</v>
      </c>
    </row>
    <row r="455" spans="1:48" ht="30" customHeight="1" x14ac:dyDescent="0.3">
      <c r="A455" s="13" t="s">
        <v>216</v>
      </c>
      <c r="B455" s="13" t="s">
        <v>454</v>
      </c>
      <c r="C455" s="13" t="s">
        <v>68</v>
      </c>
      <c r="D455" s="11">
        <v>19</v>
      </c>
      <c r="E455" s="12"/>
      <c r="F455" s="12"/>
      <c r="G455" s="12"/>
      <c r="H455" s="12"/>
      <c r="I455" s="12"/>
      <c r="J455" s="12"/>
      <c r="K455" s="12"/>
      <c r="L455" s="12"/>
      <c r="M455" s="13" t="s">
        <v>52</v>
      </c>
      <c r="N455" s="1" t="s">
        <v>455</v>
      </c>
      <c r="O455" s="1" t="s">
        <v>52</v>
      </c>
      <c r="P455" s="1" t="s">
        <v>52</v>
      </c>
      <c r="Q455" s="1" t="s">
        <v>453</v>
      </c>
      <c r="R455" s="1" t="s">
        <v>64</v>
      </c>
      <c r="S455" s="1" t="s">
        <v>64</v>
      </c>
      <c r="T455" s="1" t="s">
        <v>63</v>
      </c>
      <c r="AR455" s="1" t="s">
        <v>52</v>
      </c>
      <c r="AS455" s="1" t="s">
        <v>52</v>
      </c>
      <c r="AU455" s="1" t="s">
        <v>456</v>
      </c>
      <c r="AV455">
        <v>151</v>
      </c>
    </row>
    <row r="456" spans="1:48" ht="30" customHeight="1" x14ac:dyDescent="0.3">
      <c r="A456" s="13" t="s">
        <v>220</v>
      </c>
      <c r="B456" s="13" t="s">
        <v>221</v>
      </c>
      <c r="C456" s="13" t="s">
        <v>68</v>
      </c>
      <c r="D456" s="11">
        <v>18</v>
      </c>
      <c r="E456" s="12"/>
      <c r="F456" s="12"/>
      <c r="G456" s="12"/>
      <c r="H456" s="12"/>
      <c r="I456" s="12"/>
      <c r="J456" s="12"/>
      <c r="K456" s="12"/>
      <c r="L456" s="12"/>
      <c r="M456" s="13" t="s">
        <v>52</v>
      </c>
      <c r="N456" s="1" t="s">
        <v>222</v>
      </c>
      <c r="O456" s="1" t="s">
        <v>52</v>
      </c>
      <c r="P456" s="1" t="s">
        <v>52</v>
      </c>
      <c r="Q456" s="1" t="s">
        <v>453</v>
      </c>
      <c r="R456" s="1" t="s">
        <v>64</v>
      </c>
      <c r="S456" s="1" t="s">
        <v>64</v>
      </c>
      <c r="T456" s="1" t="s">
        <v>63</v>
      </c>
      <c r="AR456" s="1" t="s">
        <v>52</v>
      </c>
      <c r="AS456" s="1" t="s">
        <v>52</v>
      </c>
      <c r="AU456" s="1" t="s">
        <v>457</v>
      </c>
      <c r="AV456">
        <v>152</v>
      </c>
    </row>
    <row r="457" spans="1:48" ht="30" customHeight="1" x14ac:dyDescent="0.3">
      <c r="A457" s="13" t="s">
        <v>224</v>
      </c>
      <c r="B457" s="13" t="s">
        <v>52</v>
      </c>
      <c r="C457" s="13" t="s">
        <v>68</v>
      </c>
      <c r="D457" s="11">
        <v>18</v>
      </c>
      <c r="E457" s="12"/>
      <c r="F457" s="12"/>
      <c r="G457" s="12"/>
      <c r="H457" s="12"/>
      <c r="I457" s="12"/>
      <c r="J457" s="12"/>
      <c r="K457" s="12"/>
      <c r="L457" s="12"/>
      <c r="M457" s="13" t="s">
        <v>52</v>
      </c>
      <c r="N457" s="1" t="s">
        <v>225</v>
      </c>
      <c r="O457" s="1" t="s">
        <v>52</v>
      </c>
      <c r="P457" s="1" t="s">
        <v>52</v>
      </c>
      <c r="Q457" s="1" t="s">
        <v>453</v>
      </c>
      <c r="R457" s="1" t="s">
        <v>64</v>
      </c>
      <c r="S457" s="1" t="s">
        <v>64</v>
      </c>
      <c r="T457" s="1" t="s">
        <v>63</v>
      </c>
      <c r="AR457" s="1" t="s">
        <v>52</v>
      </c>
      <c r="AS457" s="1" t="s">
        <v>52</v>
      </c>
      <c r="AU457" s="1" t="s">
        <v>458</v>
      </c>
      <c r="AV457">
        <v>153</v>
      </c>
    </row>
    <row r="458" spans="1:48" ht="30" customHeight="1" x14ac:dyDescent="0.3">
      <c r="A458" s="13" t="s">
        <v>459</v>
      </c>
      <c r="B458" s="13" t="s">
        <v>460</v>
      </c>
      <c r="C458" s="13" t="s">
        <v>97</v>
      </c>
      <c r="D458" s="11">
        <v>24</v>
      </c>
      <c r="E458" s="12"/>
      <c r="F458" s="12"/>
      <c r="G458" s="12"/>
      <c r="H458" s="12"/>
      <c r="I458" s="12"/>
      <c r="J458" s="12"/>
      <c r="K458" s="12"/>
      <c r="L458" s="12"/>
      <c r="M458" s="13" t="s">
        <v>52</v>
      </c>
      <c r="N458" s="1" t="s">
        <v>461</v>
      </c>
      <c r="O458" s="1" t="s">
        <v>52</v>
      </c>
      <c r="P458" s="1" t="s">
        <v>52</v>
      </c>
      <c r="Q458" s="1" t="s">
        <v>453</v>
      </c>
      <c r="R458" s="1" t="s">
        <v>63</v>
      </c>
      <c r="S458" s="1" t="s">
        <v>64</v>
      </c>
      <c r="T458" s="1" t="s">
        <v>64</v>
      </c>
      <c r="AR458" s="1" t="s">
        <v>52</v>
      </c>
      <c r="AS458" s="1" t="s">
        <v>52</v>
      </c>
      <c r="AU458" s="1" t="s">
        <v>462</v>
      </c>
      <c r="AV458">
        <v>155</v>
      </c>
    </row>
    <row r="459" spans="1:48" ht="30" customHeight="1" x14ac:dyDescent="0.3">
      <c r="A459" s="13" t="s">
        <v>463</v>
      </c>
      <c r="B459" s="13" t="s">
        <v>232</v>
      </c>
      <c r="C459" s="13" t="s">
        <v>68</v>
      </c>
      <c r="D459" s="11">
        <v>18</v>
      </c>
      <c r="E459" s="12"/>
      <c r="F459" s="12"/>
      <c r="G459" s="12"/>
      <c r="H459" s="12"/>
      <c r="I459" s="12"/>
      <c r="J459" s="12"/>
      <c r="K459" s="12"/>
      <c r="L459" s="12"/>
      <c r="M459" s="13" t="s">
        <v>52</v>
      </c>
      <c r="N459" s="1" t="s">
        <v>464</v>
      </c>
      <c r="O459" s="1" t="s">
        <v>52</v>
      </c>
      <c r="P459" s="1" t="s">
        <v>52</v>
      </c>
      <c r="Q459" s="1" t="s">
        <v>453</v>
      </c>
      <c r="R459" s="1" t="s">
        <v>63</v>
      </c>
      <c r="S459" s="1" t="s">
        <v>64</v>
      </c>
      <c r="T459" s="1" t="s">
        <v>64</v>
      </c>
      <c r="AR459" s="1" t="s">
        <v>52</v>
      </c>
      <c r="AS459" s="1" t="s">
        <v>52</v>
      </c>
      <c r="AU459" s="1" t="s">
        <v>465</v>
      </c>
      <c r="AV459">
        <v>156</v>
      </c>
    </row>
    <row r="460" spans="1:48" ht="30" customHeight="1" x14ac:dyDescent="0.3">
      <c r="A460" s="11"/>
      <c r="B460" s="11"/>
      <c r="C460" s="11"/>
      <c r="D460" s="11"/>
      <c r="E460" s="12"/>
      <c r="F460" s="12"/>
      <c r="G460" s="12"/>
      <c r="H460" s="12"/>
      <c r="I460" s="12"/>
      <c r="J460" s="12"/>
      <c r="K460" s="12"/>
      <c r="L460" s="12"/>
      <c r="M460" s="11"/>
      <c r="Q460" s="1" t="s">
        <v>453</v>
      </c>
    </row>
    <row r="461" spans="1:48" ht="30" customHeight="1" x14ac:dyDescent="0.3">
      <c r="A461" s="11"/>
      <c r="B461" s="11"/>
      <c r="C461" s="11"/>
      <c r="D461" s="11"/>
      <c r="E461" s="12"/>
      <c r="F461" s="12"/>
      <c r="G461" s="12"/>
      <c r="H461" s="12"/>
      <c r="I461" s="12"/>
      <c r="J461" s="12"/>
      <c r="K461" s="12"/>
      <c r="L461" s="12"/>
      <c r="M461" s="11"/>
      <c r="Q461" s="1" t="s">
        <v>453</v>
      </c>
    </row>
    <row r="462" spans="1:48" ht="30" customHeight="1" x14ac:dyDescent="0.3">
      <c r="A462" s="11"/>
      <c r="B462" s="11"/>
      <c r="C462" s="11"/>
      <c r="D462" s="11"/>
      <c r="E462" s="12"/>
      <c r="F462" s="12"/>
      <c r="G462" s="12"/>
      <c r="H462" s="12"/>
      <c r="I462" s="12"/>
      <c r="J462" s="12"/>
      <c r="K462" s="12"/>
      <c r="L462" s="12"/>
      <c r="M462" s="11"/>
      <c r="Q462" s="1" t="s">
        <v>453</v>
      </c>
    </row>
    <row r="463" spans="1:48" ht="30" customHeight="1" x14ac:dyDescent="0.3">
      <c r="A463" s="11"/>
      <c r="B463" s="11"/>
      <c r="C463" s="11"/>
      <c r="D463" s="11"/>
      <c r="E463" s="12"/>
      <c r="F463" s="12"/>
      <c r="G463" s="12"/>
      <c r="H463" s="12"/>
      <c r="I463" s="12"/>
      <c r="J463" s="12"/>
      <c r="K463" s="12"/>
      <c r="L463" s="12"/>
      <c r="M463" s="11"/>
      <c r="Q463" s="1" t="s">
        <v>453</v>
      </c>
    </row>
    <row r="464" spans="1:48" ht="30" customHeight="1" x14ac:dyDescent="0.3">
      <c r="A464" s="11"/>
      <c r="B464" s="11"/>
      <c r="C464" s="11"/>
      <c r="D464" s="11"/>
      <c r="E464" s="12"/>
      <c r="F464" s="12"/>
      <c r="G464" s="12"/>
      <c r="H464" s="12"/>
      <c r="I464" s="12"/>
      <c r="J464" s="12"/>
      <c r="K464" s="12"/>
      <c r="L464" s="12"/>
      <c r="M464" s="11"/>
      <c r="Q464" s="1" t="s">
        <v>453</v>
      </c>
    </row>
    <row r="465" spans="1:48" ht="30" customHeight="1" x14ac:dyDescent="0.3">
      <c r="A465" s="11"/>
      <c r="B465" s="11"/>
      <c r="C465" s="11"/>
      <c r="D465" s="11"/>
      <c r="E465" s="12"/>
      <c r="F465" s="12"/>
      <c r="G465" s="12"/>
      <c r="H465" s="12"/>
      <c r="I465" s="12"/>
      <c r="J465" s="12"/>
      <c r="K465" s="12"/>
      <c r="L465" s="12"/>
      <c r="M465" s="11"/>
      <c r="Q465" s="1" t="s">
        <v>453</v>
      </c>
    </row>
    <row r="466" spans="1:48" ht="30" customHeight="1" x14ac:dyDescent="0.3">
      <c r="A466" s="11"/>
      <c r="B466" s="11"/>
      <c r="C466" s="11"/>
      <c r="D466" s="11"/>
      <c r="E466" s="12"/>
      <c r="F466" s="12"/>
      <c r="G466" s="12"/>
      <c r="H466" s="12"/>
      <c r="I466" s="12"/>
      <c r="J466" s="12"/>
      <c r="K466" s="12"/>
      <c r="L466" s="12"/>
      <c r="M466" s="11"/>
      <c r="Q466" s="1" t="s">
        <v>453</v>
      </c>
    </row>
    <row r="467" spans="1:48" ht="30" customHeight="1" x14ac:dyDescent="0.3">
      <c r="A467" s="11"/>
      <c r="B467" s="11"/>
      <c r="C467" s="11"/>
      <c r="D467" s="11"/>
      <c r="E467" s="12"/>
      <c r="F467" s="12"/>
      <c r="G467" s="12"/>
      <c r="H467" s="12"/>
      <c r="I467" s="12"/>
      <c r="J467" s="12"/>
      <c r="K467" s="12"/>
      <c r="L467" s="12"/>
      <c r="M467" s="11"/>
      <c r="Q467" s="1" t="s">
        <v>453</v>
      </c>
    </row>
    <row r="468" spans="1:48" ht="30" customHeight="1" x14ac:dyDescent="0.3">
      <c r="A468" s="11"/>
      <c r="B468" s="11"/>
      <c r="C468" s="11"/>
      <c r="D468" s="11"/>
      <c r="E468" s="12"/>
      <c r="F468" s="12"/>
      <c r="G468" s="12"/>
      <c r="H468" s="12"/>
      <c r="I468" s="12"/>
      <c r="J468" s="12"/>
      <c r="K468" s="12"/>
      <c r="L468" s="12"/>
      <c r="M468" s="11"/>
      <c r="Q468" s="1" t="s">
        <v>453</v>
      </c>
    </row>
    <row r="469" spans="1:48" ht="30" customHeight="1" x14ac:dyDescent="0.3">
      <c r="A469" s="11"/>
      <c r="B469" s="11"/>
      <c r="C469" s="11"/>
      <c r="D469" s="11"/>
      <c r="E469" s="12"/>
      <c r="F469" s="12"/>
      <c r="G469" s="12"/>
      <c r="H469" s="12"/>
      <c r="I469" s="12"/>
      <c r="J469" s="12"/>
      <c r="K469" s="12"/>
      <c r="L469" s="12"/>
      <c r="M469" s="11"/>
      <c r="Q469" s="1" t="s">
        <v>453</v>
      </c>
    </row>
    <row r="470" spans="1:48" ht="30" customHeight="1" x14ac:dyDescent="0.3">
      <c r="A470" s="11"/>
      <c r="B470" s="11"/>
      <c r="C470" s="11"/>
      <c r="D470" s="11"/>
      <c r="E470" s="12"/>
      <c r="F470" s="12"/>
      <c r="G470" s="12"/>
      <c r="H470" s="12"/>
      <c r="I470" s="12"/>
      <c r="J470" s="12"/>
      <c r="K470" s="12"/>
      <c r="L470" s="12"/>
      <c r="M470" s="11"/>
      <c r="Q470" s="1" t="s">
        <v>453</v>
      </c>
    </row>
    <row r="471" spans="1:48" ht="30" customHeight="1" x14ac:dyDescent="0.3">
      <c r="A471" s="11"/>
      <c r="B471" s="11"/>
      <c r="C471" s="11"/>
      <c r="D471" s="11"/>
      <c r="E471" s="12"/>
      <c r="F471" s="12"/>
      <c r="G471" s="12"/>
      <c r="H471" s="12"/>
      <c r="I471" s="12"/>
      <c r="J471" s="12"/>
      <c r="K471" s="12"/>
      <c r="L471" s="12"/>
      <c r="M471" s="11"/>
      <c r="Q471" s="1" t="s">
        <v>453</v>
      </c>
    </row>
    <row r="472" spans="1:48" ht="30" customHeight="1" x14ac:dyDescent="0.3">
      <c r="A472" s="11"/>
      <c r="B472" s="11"/>
      <c r="C472" s="11"/>
      <c r="D472" s="11"/>
      <c r="E472" s="12"/>
      <c r="F472" s="12"/>
      <c r="G472" s="12"/>
      <c r="H472" s="12"/>
      <c r="I472" s="12"/>
      <c r="J472" s="12"/>
      <c r="K472" s="12"/>
      <c r="L472" s="12"/>
      <c r="M472" s="11"/>
      <c r="Q472" s="1" t="s">
        <v>453</v>
      </c>
    </row>
    <row r="473" spans="1:48" ht="30" customHeight="1" x14ac:dyDescent="0.3">
      <c r="A473" s="11"/>
      <c r="B473" s="11"/>
      <c r="C473" s="11"/>
      <c r="D473" s="11"/>
      <c r="E473" s="12"/>
      <c r="F473" s="12"/>
      <c r="G473" s="12"/>
      <c r="H473" s="12"/>
      <c r="I473" s="12"/>
      <c r="J473" s="12"/>
      <c r="K473" s="12"/>
      <c r="L473" s="12"/>
      <c r="M473" s="11"/>
      <c r="Q473" s="1" t="s">
        <v>453</v>
      </c>
    </row>
    <row r="474" spans="1:48" ht="30" customHeight="1" x14ac:dyDescent="0.3">
      <c r="A474" s="11"/>
      <c r="B474" s="11"/>
      <c r="C474" s="11"/>
      <c r="D474" s="11"/>
      <c r="E474" s="12"/>
      <c r="F474" s="12"/>
      <c r="G474" s="12"/>
      <c r="H474" s="12"/>
      <c r="I474" s="12"/>
      <c r="J474" s="12"/>
      <c r="K474" s="12"/>
      <c r="L474" s="12"/>
      <c r="M474" s="11"/>
      <c r="Q474" s="1" t="s">
        <v>453</v>
      </c>
    </row>
    <row r="475" spans="1:48" ht="30" customHeight="1" x14ac:dyDescent="0.3">
      <c r="A475" s="11"/>
      <c r="B475" s="11"/>
      <c r="C475" s="11"/>
      <c r="D475" s="11"/>
      <c r="E475" s="12"/>
      <c r="F475" s="12"/>
      <c r="G475" s="12"/>
      <c r="H475" s="12"/>
      <c r="I475" s="12"/>
      <c r="J475" s="12"/>
      <c r="K475" s="12"/>
      <c r="L475" s="12"/>
      <c r="M475" s="11"/>
      <c r="Q475" s="1" t="s">
        <v>453</v>
      </c>
    </row>
    <row r="476" spans="1:48" ht="30" customHeight="1" x14ac:dyDescent="0.3">
      <c r="A476" s="11"/>
      <c r="B476" s="11"/>
      <c r="C476" s="11"/>
      <c r="D476" s="11"/>
      <c r="E476" s="12"/>
      <c r="F476" s="12"/>
      <c r="G476" s="12"/>
      <c r="H476" s="12"/>
      <c r="I476" s="12"/>
      <c r="J476" s="12"/>
      <c r="K476" s="12"/>
      <c r="L476" s="12"/>
      <c r="M476" s="11"/>
      <c r="Q476" s="1" t="s">
        <v>453</v>
      </c>
    </row>
    <row r="477" spans="1:48" ht="30" customHeight="1" x14ac:dyDescent="0.3">
      <c r="A477" s="11"/>
      <c r="B477" s="11"/>
      <c r="C477" s="11"/>
      <c r="D477" s="11"/>
      <c r="E477" s="12"/>
      <c r="F477" s="12"/>
      <c r="G477" s="12"/>
      <c r="H477" s="12"/>
      <c r="I477" s="12"/>
      <c r="J477" s="12"/>
      <c r="K477" s="12"/>
      <c r="L477" s="12"/>
      <c r="M477" s="11"/>
      <c r="Q477" s="1" t="s">
        <v>453</v>
      </c>
    </row>
    <row r="478" spans="1:48" ht="30" customHeight="1" x14ac:dyDescent="0.3">
      <c r="A478" s="13" t="s">
        <v>76</v>
      </c>
      <c r="B478" s="11"/>
      <c r="C478" s="11"/>
      <c r="D478" s="11"/>
      <c r="E478" s="12"/>
      <c r="F478" s="12"/>
      <c r="G478" s="12"/>
      <c r="H478" s="12"/>
      <c r="I478" s="12"/>
      <c r="J478" s="12"/>
      <c r="K478" s="12"/>
      <c r="L478" s="12"/>
      <c r="M478" s="11"/>
      <c r="N478" t="s">
        <v>77</v>
      </c>
    </row>
    <row r="479" spans="1:48" ht="30" customHeight="1" x14ac:dyDescent="0.3">
      <c r="A479" s="13" t="s">
        <v>466</v>
      </c>
      <c r="B479" s="13" t="s">
        <v>322</v>
      </c>
      <c r="C479" s="11"/>
      <c r="D479" s="11"/>
      <c r="E479" s="12"/>
      <c r="F479" s="12"/>
      <c r="G479" s="12"/>
      <c r="H479" s="12"/>
      <c r="I479" s="12"/>
      <c r="J479" s="12"/>
      <c r="K479" s="12"/>
      <c r="L479" s="12"/>
      <c r="M479" s="11"/>
      <c r="Q479" s="1" t="s">
        <v>467</v>
      </c>
    </row>
    <row r="480" spans="1:48" ht="30" customHeight="1" x14ac:dyDescent="0.3">
      <c r="A480" s="13" t="s">
        <v>468</v>
      </c>
      <c r="B480" s="13" t="s">
        <v>469</v>
      </c>
      <c r="C480" s="13" t="s">
        <v>68</v>
      </c>
      <c r="D480" s="11">
        <v>9</v>
      </c>
      <c r="E480" s="12"/>
      <c r="F480" s="12"/>
      <c r="G480" s="12"/>
      <c r="H480" s="12"/>
      <c r="I480" s="12"/>
      <c r="J480" s="12"/>
      <c r="K480" s="12"/>
      <c r="L480" s="12"/>
      <c r="M480" s="13" t="s">
        <v>52</v>
      </c>
      <c r="N480" s="1" t="s">
        <v>470</v>
      </c>
      <c r="O480" s="1" t="s">
        <v>52</v>
      </c>
      <c r="P480" s="1" t="s">
        <v>52</v>
      </c>
      <c r="Q480" s="1" t="s">
        <v>467</v>
      </c>
      <c r="R480" s="1" t="s">
        <v>63</v>
      </c>
      <c r="S480" s="1" t="s">
        <v>64</v>
      </c>
      <c r="T480" s="1" t="s">
        <v>64</v>
      </c>
      <c r="AR480" s="1" t="s">
        <v>52</v>
      </c>
      <c r="AS480" s="1" t="s">
        <v>52</v>
      </c>
      <c r="AU480" s="1" t="s">
        <v>471</v>
      </c>
      <c r="AV480">
        <v>159</v>
      </c>
    </row>
    <row r="481" spans="1:48" ht="30" customHeight="1" x14ac:dyDescent="0.3">
      <c r="A481" s="13" t="s">
        <v>237</v>
      </c>
      <c r="B481" s="13" t="s">
        <v>52</v>
      </c>
      <c r="C481" s="13" t="s">
        <v>68</v>
      </c>
      <c r="D481" s="11">
        <v>26</v>
      </c>
      <c r="E481" s="12"/>
      <c r="F481" s="12"/>
      <c r="G481" s="12"/>
      <c r="H481" s="12"/>
      <c r="I481" s="12"/>
      <c r="J481" s="12"/>
      <c r="K481" s="12"/>
      <c r="L481" s="12"/>
      <c r="M481" s="13" t="s">
        <v>52</v>
      </c>
      <c r="N481" s="1" t="s">
        <v>238</v>
      </c>
      <c r="O481" s="1" t="s">
        <v>52</v>
      </c>
      <c r="P481" s="1" t="s">
        <v>52</v>
      </c>
      <c r="Q481" s="1" t="s">
        <v>467</v>
      </c>
      <c r="R481" s="1" t="s">
        <v>63</v>
      </c>
      <c r="S481" s="1" t="s">
        <v>64</v>
      </c>
      <c r="T481" s="1" t="s">
        <v>64</v>
      </c>
      <c r="AR481" s="1" t="s">
        <v>52</v>
      </c>
      <c r="AS481" s="1" t="s">
        <v>52</v>
      </c>
      <c r="AU481" s="1" t="s">
        <v>472</v>
      </c>
      <c r="AV481">
        <v>160</v>
      </c>
    </row>
    <row r="482" spans="1:48" ht="30" customHeight="1" x14ac:dyDescent="0.3">
      <c r="A482" s="13" t="s">
        <v>243</v>
      </c>
      <c r="B482" s="13" t="s">
        <v>52</v>
      </c>
      <c r="C482" s="13" t="s">
        <v>68</v>
      </c>
      <c r="D482" s="11">
        <v>2</v>
      </c>
      <c r="E482" s="12"/>
      <c r="F482" s="12"/>
      <c r="G482" s="12"/>
      <c r="H482" s="12"/>
      <c r="I482" s="12"/>
      <c r="J482" s="12"/>
      <c r="K482" s="12"/>
      <c r="L482" s="12"/>
      <c r="M482" s="13" t="s">
        <v>52</v>
      </c>
      <c r="N482" s="1" t="s">
        <v>244</v>
      </c>
      <c r="O482" s="1" t="s">
        <v>52</v>
      </c>
      <c r="P482" s="1" t="s">
        <v>52</v>
      </c>
      <c r="Q482" s="1" t="s">
        <v>467</v>
      </c>
      <c r="R482" s="1" t="s">
        <v>63</v>
      </c>
      <c r="S482" s="1" t="s">
        <v>64</v>
      </c>
      <c r="T482" s="1" t="s">
        <v>64</v>
      </c>
      <c r="AR482" s="1" t="s">
        <v>52</v>
      </c>
      <c r="AS482" s="1" t="s">
        <v>52</v>
      </c>
      <c r="AU482" s="1" t="s">
        <v>473</v>
      </c>
      <c r="AV482">
        <v>161</v>
      </c>
    </row>
    <row r="483" spans="1:48" ht="30" customHeight="1" x14ac:dyDescent="0.3">
      <c r="A483" s="13" t="s">
        <v>474</v>
      </c>
      <c r="B483" s="13" t="s">
        <v>52</v>
      </c>
      <c r="C483" s="13" t="s">
        <v>68</v>
      </c>
      <c r="D483" s="11">
        <v>4</v>
      </c>
      <c r="E483" s="12"/>
      <c r="F483" s="12"/>
      <c r="G483" s="12"/>
      <c r="H483" s="12"/>
      <c r="I483" s="12"/>
      <c r="J483" s="12"/>
      <c r="K483" s="12"/>
      <c r="L483" s="12"/>
      <c r="M483" s="13" t="s">
        <v>52</v>
      </c>
      <c r="N483" s="1" t="s">
        <v>475</v>
      </c>
      <c r="O483" s="1" t="s">
        <v>52</v>
      </c>
      <c r="P483" s="1" t="s">
        <v>52</v>
      </c>
      <c r="Q483" s="1" t="s">
        <v>467</v>
      </c>
      <c r="R483" s="1" t="s">
        <v>63</v>
      </c>
      <c r="S483" s="1" t="s">
        <v>64</v>
      </c>
      <c r="T483" s="1" t="s">
        <v>64</v>
      </c>
      <c r="AR483" s="1" t="s">
        <v>52</v>
      </c>
      <c r="AS483" s="1" t="s">
        <v>52</v>
      </c>
      <c r="AU483" s="1" t="s">
        <v>476</v>
      </c>
      <c r="AV483">
        <v>162</v>
      </c>
    </row>
    <row r="484" spans="1:48" ht="30" customHeight="1" x14ac:dyDescent="0.3">
      <c r="A484" s="13" t="s">
        <v>251</v>
      </c>
      <c r="B484" s="13" t="s">
        <v>252</v>
      </c>
      <c r="C484" s="13" t="s">
        <v>68</v>
      </c>
      <c r="D484" s="11">
        <v>26</v>
      </c>
      <c r="E484" s="12"/>
      <c r="F484" s="12"/>
      <c r="G484" s="12"/>
      <c r="H484" s="12"/>
      <c r="I484" s="12"/>
      <c r="J484" s="12"/>
      <c r="K484" s="12"/>
      <c r="L484" s="12"/>
      <c r="M484" s="13" t="s">
        <v>52</v>
      </c>
      <c r="N484" s="1" t="s">
        <v>253</v>
      </c>
      <c r="O484" s="1" t="s">
        <v>52</v>
      </c>
      <c r="P484" s="1" t="s">
        <v>52</v>
      </c>
      <c r="Q484" s="1" t="s">
        <v>467</v>
      </c>
      <c r="R484" s="1" t="s">
        <v>63</v>
      </c>
      <c r="S484" s="1" t="s">
        <v>64</v>
      </c>
      <c r="T484" s="1" t="s">
        <v>64</v>
      </c>
      <c r="AR484" s="1" t="s">
        <v>52</v>
      </c>
      <c r="AS484" s="1" t="s">
        <v>52</v>
      </c>
      <c r="AU484" s="1" t="s">
        <v>477</v>
      </c>
      <c r="AV484">
        <v>163</v>
      </c>
    </row>
    <row r="485" spans="1:48" ht="30" customHeight="1" x14ac:dyDescent="0.3">
      <c r="A485" s="13" t="s">
        <v>255</v>
      </c>
      <c r="B485" s="13" t="s">
        <v>256</v>
      </c>
      <c r="C485" s="13" t="s">
        <v>68</v>
      </c>
      <c r="D485" s="11">
        <v>37</v>
      </c>
      <c r="E485" s="12"/>
      <c r="F485" s="12"/>
      <c r="G485" s="12"/>
      <c r="H485" s="12"/>
      <c r="I485" s="12"/>
      <c r="J485" s="12"/>
      <c r="K485" s="12"/>
      <c r="L485" s="12"/>
      <c r="M485" s="13" t="s">
        <v>52</v>
      </c>
      <c r="N485" s="1" t="s">
        <v>257</v>
      </c>
      <c r="O485" s="1" t="s">
        <v>52</v>
      </c>
      <c r="P485" s="1" t="s">
        <v>52</v>
      </c>
      <c r="Q485" s="1" t="s">
        <v>467</v>
      </c>
      <c r="R485" s="1" t="s">
        <v>63</v>
      </c>
      <c r="S485" s="1" t="s">
        <v>64</v>
      </c>
      <c r="T485" s="1" t="s">
        <v>64</v>
      </c>
      <c r="AR485" s="1" t="s">
        <v>52</v>
      </c>
      <c r="AS485" s="1" t="s">
        <v>52</v>
      </c>
      <c r="AU485" s="1" t="s">
        <v>478</v>
      </c>
      <c r="AV485">
        <v>164</v>
      </c>
    </row>
    <row r="486" spans="1:48" ht="30" customHeight="1" x14ac:dyDescent="0.3">
      <c r="A486" s="13" t="s">
        <v>259</v>
      </c>
      <c r="B486" s="13" t="s">
        <v>52</v>
      </c>
      <c r="C486" s="13" t="s">
        <v>68</v>
      </c>
      <c r="D486" s="11">
        <v>26</v>
      </c>
      <c r="E486" s="12"/>
      <c r="F486" s="12"/>
      <c r="G486" s="12"/>
      <c r="H486" s="12"/>
      <c r="I486" s="12"/>
      <c r="J486" s="12"/>
      <c r="K486" s="12"/>
      <c r="L486" s="12"/>
      <c r="M486" s="13" t="s">
        <v>52</v>
      </c>
      <c r="N486" s="1" t="s">
        <v>260</v>
      </c>
      <c r="O486" s="1" t="s">
        <v>52</v>
      </c>
      <c r="P486" s="1" t="s">
        <v>52</v>
      </c>
      <c r="Q486" s="1" t="s">
        <v>467</v>
      </c>
      <c r="R486" s="1" t="s">
        <v>63</v>
      </c>
      <c r="S486" s="1" t="s">
        <v>64</v>
      </c>
      <c r="T486" s="1" t="s">
        <v>64</v>
      </c>
      <c r="AR486" s="1" t="s">
        <v>52</v>
      </c>
      <c r="AS486" s="1" t="s">
        <v>52</v>
      </c>
      <c r="AU486" s="1" t="s">
        <v>479</v>
      </c>
      <c r="AV486">
        <v>165</v>
      </c>
    </row>
    <row r="487" spans="1:48" ht="30" customHeight="1" x14ac:dyDescent="0.3">
      <c r="A487" s="13" t="s">
        <v>480</v>
      </c>
      <c r="B487" s="13" t="s">
        <v>481</v>
      </c>
      <c r="C487" s="13" t="s">
        <v>177</v>
      </c>
      <c r="D487" s="11">
        <v>1</v>
      </c>
      <c r="E487" s="12"/>
      <c r="F487" s="12"/>
      <c r="G487" s="12"/>
      <c r="H487" s="12"/>
      <c r="I487" s="12"/>
      <c r="J487" s="12"/>
      <c r="K487" s="12"/>
      <c r="L487" s="12"/>
      <c r="M487" s="13" t="s">
        <v>52</v>
      </c>
      <c r="N487" s="1" t="s">
        <v>482</v>
      </c>
      <c r="O487" s="1" t="s">
        <v>52</v>
      </c>
      <c r="P487" s="1" t="s">
        <v>52</v>
      </c>
      <c r="Q487" s="1" t="s">
        <v>467</v>
      </c>
      <c r="R487" s="1" t="s">
        <v>63</v>
      </c>
      <c r="S487" s="1" t="s">
        <v>64</v>
      </c>
      <c r="T487" s="1" t="s">
        <v>64</v>
      </c>
      <c r="AR487" s="1" t="s">
        <v>52</v>
      </c>
      <c r="AS487" s="1" t="s">
        <v>52</v>
      </c>
      <c r="AU487" s="1" t="s">
        <v>483</v>
      </c>
      <c r="AV487">
        <v>166</v>
      </c>
    </row>
    <row r="488" spans="1:48" ht="30" customHeight="1" x14ac:dyDescent="0.3">
      <c r="A488" s="13" t="s">
        <v>484</v>
      </c>
      <c r="B488" s="13" t="s">
        <v>52</v>
      </c>
      <c r="C488" s="13" t="s">
        <v>177</v>
      </c>
      <c r="D488" s="11">
        <v>1</v>
      </c>
      <c r="E488" s="12"/>
      <c r="F488" s="12"/>
      <c r="G488" s="12"/>
      <c r="H488" s="12"/>
      <c r="I488" s="12"/>
      <c r="J488" s="12"/>
      <c r="K488" s="12"/>
      <c r="L488" s="12"/>
      <c r="M488" s="13" t="s">
        <v>52</v>
      </c>
      <c r="N488" s="1" t="s">
        <v>485</v>
      </c>
      <c r="O488" s="1" t="s">
        <v>52</v>
      </c>
      <c r="P488" s="1" t="s">
        <v>52</v>
      </c>
      <c r="Q488" s="1" t="s">
        <v>467</v>
      </c>
      <c r="R488" s="1" t="s">
        <v>63</v>
      </c>
      <c r="S488" s="1" t="s">
        <v>64</v>
      </c>
      <c r="T488" s="1" t="s">
        <v>64</v>
      </c>
      <c r="AR488" s="1" t="s">
        <v>52</v>
      </c>
      <c r="AS488" s="1" t="s">
        <v>52</v>
      </c>
      <c r="AU488" s="1" t="s">
        <v>486</v>
      </c>
      <c r="AV488">
        <v>167</v>
      </c>
    </row>
    <row r="489" spans="1:48" ht="30" customHeight="1" x14ac:dyDescent="0.3">
      <c r="A489" s="13" t="s">
        <v>265</v>
      </c>
      <c r="B489" s="13" t="s">
        <v>52</v>
      </c>
      <c r="C489" s="13" t="s">
        <v>82</v>
      </c>
      <c r="D489" s="11">
        <v>0.216</v>
      </c>
      <c r="E489" s="12"/>
      <c r="F489" s="12"/>
      <c r="G489" s="12"/>
      <c r="H489" s="12"/>
      <c r="I489" s="12"/>
      <c r="J489" s="12"/>
      <c r="K489" s="12"/>
      <c r="L489" s="12"/>
      <c r="M489" s="13" t="s">
        <v>52</v>
      </c>
      <c r="N489" s="1" t="s">
        <v>266</v>
      </c>
      <c r="O489" s="1" t="s">
        <v>52</v>
      </c>
      <c r="P489" s="1" t="s">
        <v>52</v>
      </c>
      <c r="Q489" s="1" t="s">
        <v>467</v>
      </c>
      <c r="R489" s="1" t="s">
        <v>64</v>
      </c>
      <c r="S489" s="1" t="s">
        <v>64</v>
      </c>
      <c r="T489" s="1" t="s">
        <v>63</v>
      </c>
      <c r="AR489" s="1" t="s">
        <v>52</v>
      </c>
      <c r="AS489" s="1" t="s">
        <v>52</v>
      </c>
      <c r="AU489" s="1" t="s">
        <v>487</v>
      </c>
      <c r="AV489">
        <v>168</v>
      </c>
    </row>
    <row r="490" spans="1:48" ht="30" customHeight="1" x14ac:dyDescent="0.3">
      <c r="A490" s="13" t="s">
        <v>268</v>
      </c>
      <c r="B490" s="13" t="s">
        <v>269</v>
      </c>
      <c r="C490" s="13" t="s">
        <v>82</v>
      </c>
      <c r="D490" s="11">
        <v>0.16200000000000001</v>
      </c>
      <c r="E490" s="12"/>
      <c r="F490" s="12"/>
      <c r="G490" s="12"/>
      <c r="H490" s="12"/>
      <c r="I490" s="12"/>
      <c r="J490" s="12"/>
      <c r="K490" s="12"/>
      <c r="L490" s="12"/>
      <c r="M490" s="13" t="s">
        <v>52</v>
      </c>
      <c r="N490" s="1" t="s">
        <v>270</v>
      </c>
      <c r="O490" s="1" t="s">
        <v>52</v>
      </c>
      <c r="P490" s="1" t="s">
        <v>52</v>
      </c>
      <c r="Q490" s="1" t="s">
        <v>467</v>
      </c>
      <c r="R490" s="1" t="s">
        <v>64</v>
      </c>
      <c r="S490" s="1" t="s">
        <v>64</v>
      </c>
      <c r="T490" s="1" t="s">
        <v>63</v>
      </c>
      <c r="AR490" s="1" t="s">
        <v>52</v>
      </c>
      <c r="AS490" s="1" t="s">
        <v>52</v>
      </c>
      <c r="AU490" s="1" t="s">
        <v>488</v>
      </c>
      <c r="AV490">
        <v>169</v>
      </c>
    </row>
    <row r="491" spans="1:48" ht="30" customHeight="1" x14ac:dyDescent="0.3">
      <c r="A491" s="13" t="s">
        <v>489</v>
      </c>
      <c r="B491" s="13" t="s">
        <v>490</v>
      </c>
      <c r="C491" s="13" t="s">
        <v>248</v>
      </c>
      <c r="D491" s="11">
        <v>0.88800000000000001</v>
      </c>
      <c r="E491" s="12"/>
      <c r="F491" s="12"/>
      <c r="G491" s="12"/>
      <c r="H491" s="12"/>
      <c r="I491" s="12"/>
      <c r="J491" s="12"/>
      <c r="K491" s="12"/>
      <c r="L491" s="12"/>
      <c r="M491" s="13" t="s">
        <v>52</v>
      </c>
      <c r="N491" s="1" t="s">
        <v>491</v>
      </c>
      <c r="O491" s="1" t="s">
        <v>52</v>
      </c>
      <c r="P491" s="1" t="s">
        <v>52</v>
      </c>
      <c r="Q491" s="1" t="s">
        <v>467</v>
      </c>
      <c r="R491" s="1" t="s">
        <v>64</v>
      </c>
      <c r="S491" s="1" t="s">
        <v>64</v>
      </c>
      <c r="T491" s="1" t="s">
        <v>63</v>
      </c>
      <c r="AR491" s="1" t="s">
        <v>52</v>
      </c>
      <c r="AS491" s="1" t="s">
        <v>52</v>
      </c>
      <c r="AU491" s="1" t="s">
        <v>492</v>
      </c>
      <c r="AV491">
        <v>170</v>
      </c>
    </row>
    <row r="492" spans="1:48" ht="30" customHeight="1" x14ac:dyDescent="0.3">
      <c r="A492" s="11"/>
      <c r="B492" s="11"/>
      <c r="C492" s="11"/>
      <c r="D492" s="11"/>
      <c r="E492" s="12"/>
      <c r="F492" s="12"/>
      <c r="G492" s="12"/>
      <c r="H492" s="12"/>
      <c r="I492" s="12"/>
      <c r="J492" s="12"/>
      <c r="K492" s="12"/>
      <c r="L492" s="12"/>
      <c r="M492" s="11"/>
      <c r="Q492" s="1" t="s">
        <v>467</v>
      </c>
    </row>
    <row r="493" spans="1:48" ht="30" customHeight="1" x14ac:dyDescent="0.3">
      <c r="A493" s="11"/>
      <c r="B493" s="11"/>
      <c r="C493" s="11"/>
      <c r="D493" s="11"/>
      <c r="E493" s="12"/>
      <c r="F493" s="12"/>
      <c r="G493" s="12"/>
      <c r="H493" s="12"/>
      <c r="I493" s="12"/>
      <c r="J493" s="12"/>
      <c r="K493" s="12"/>
      <c r="L493" s="12"/>
      <c r="M493" s="11"/>
      <c r="Q493" s="1" t="s">
        <v>467</v>
      </c>
    </row>
    <row r="494" spans="1:48" ht="30" customHeight="1" x14ac:dyDescent="0.3">
      <c r="A494" s="11"/>
      <c r="B494" s="11"/>
      <c r="C494" s="11"/>
      <c r="D494" s="11"/>
      <c r="E494" s="12"/>
      <c r="F494" s="12"/>
      <c r="G494" s="12"/>
      <c r="H494" s="12"/>
      <c r="I494" s="12"/>
      <c r="J494" s="12"/>
      <c r="K494" s="12"/>
      <c r="L494" s="12"/>
      <c r="M494" s="11"/>
      <c r="Q494" s="1" t="s">
        <v>467</v>
      </c>
    </row>
    <row r="495" spans="1:48" ht="30" customHeight="1" x14ac:dyDescent="0.3">
      <c r="A495" s="11"/>
      <c r="B495" s="11"/>
      <c r="C495" s="11"/>
      <c r="D495" s="11"/>
      <c r="E495" s="12"/>
      <c r="F495" s="12"/>
      <c r="G495" s="12"/>
      <c r="H495" s="12"/>
      <c r="I495" s="12"/>
      <c r="J495" s="12"/>
      <c r="K495" s="12"/>
      <c r="L495" s="12"/>
      <c r="M495" s="11"/>
      <c r="Q495" s="1" t="s">
        <v>467</v>
      </c>
    </row>
    <row r="496" spans="1:48" ht="30" customHeight="1" x14ac:dyDescent="0.3">
      <c r="A496" s="11"/>
      <c r="B496" s="11"/>
      <c r="C496" s="11"/>
      <c r="D496" s="11"/>
      <c r="E496" s="12"/>
      <c r="F496" s="12"/>
      <c r="G496" s="12"/>
      <c r="H496" s="12"/>
      <c r="I496" s="12"/>
      <c r="J496" s="12"/>
      <c r="K496" s="12"/>
      <c r="L496" s="12"/>
      <c r="M496" s="11"/>
      <c r="Q496" s="1" t="s">
        <v>467</v>
      </c>
    </row>
    <row r="497" spans="1:48" ht="30" customHeight="1" x14ac:dyDescent="0.3">
      <c r="A497" s="11"/>
      <c r="B497" s="11"/>
      <c r="C497" s="11"/>
      <c r="D497" s="11"/>
      <c r="E497" s="12"/>
      <c r="F497" s="12"/>
      <c r="G497" s="12"/>
      <c r="H497" s="12"/>
      <c r="I497" s="12"/>
      <c r="J497" s="12"/>
      <c r="K497" s="12"/>
      <c r="L497" s="12"/>
      <c r="M497" s="11"/>
      <c r="Q497" s="1" t="s">
        <v>467</v>
      </c>
    </row>
    <row r="498" spans="1:48" ht="30" customHeight="1" x14ac:dyDescent="0.3">
      <c r="A498" s="11"/>
      <c r="B498" s="11"/>
      <c r="C498" s="11"/>
      <c r="D498" s="11"/>
      <c r="E498" s="12"/>
      <c r="F498" s="12"/>
      <c r="G498" s="12"/>
      <c r="H498" s="12"/>
      <c r="I498" s="12"/>
      <c r="J498" s="12"/>
      <c r="K498" s="12"/>
      <c r="L498" s="12"/>
      <c r="M498" s="11"/>
      <c r="Q498" s="1" t="s">
        <v>467</v>
      </c>
    </row>
    <row r="499" spans="1:48" ht="30" customHeight="1" x14ac:dyDescent="0.3">
      <c r="A499" s="11"/>
      <c r="B499" s="11"/>
      <c r="C499" s="11"/>
      <c r="D499" s="11"/>
      <c r="E499" s="12"/>
      <c r="F499" s="12"/>
      <c r="G499" s="12"/>
      <c r="H499" s="12"/>
      <c r="I499" s="12"/>
      <c r="J499" s="12"/>
      <c r="K499" s="12"/>
      <c r="L499" s="12"/>
      <c r="M499" s="11"/>
      <c r="Q499" s="1" t="s">
        <v>467</v>
      </c>
    </row>
    <row r="500" spans="1:48" ht="30" customHeight="1" x14ac:dyDescent="0.3">
      <c r="A500" s="11"/>
      <c r="B500" s="11"/>
      <c r="C500" s="11"/>
      <c r="D500" s="11"/>
      <c r="E500" s="12"/>
      <c r="F500" s="12"/>
      <c r="G500" s="12"/>
      <c r="H500" s="12"/>
      <c r="I500" s="12"/>
      <c r="J500" s="12"/>
      <c r="K500" s="12"/>
      <c r="L500" s="12"/>
      <c r="M500" s="11"/>
      <c r="Q500" s="1" t="s">
        <v>467</v>
      </c>
    </row>
    <row r="501" spans="1:48" ht="30" customHeight="1" x14ac:dyDescent="0.3">
      <c r="A501" s="11"/>
      <c r="B501" s="11"/>
      <c r="C501" s="11"/>
      <c r="D501" s="11"/>
      <c r="E501" s="12"/>
      <c r="F501" s="12"/>
      <c r="G501" s="12"/>
      <c r="H501" s="12"/>
      <c r="I501" s="12"/>
      <c r="J501" s="12"/>
      <c r="K501" s="12"/>
      <c r="L501" s="12"/>
      <c r="M501" s="11"/>
      <c r="Q501" s="1" t="s">
        <v>467</v>
      </c>
    </row>
    <row r="502" spans="1:48" ht="30" customHeight="1" x14ac:dyDescent="0.3">
      <c r="A502" s="11"/>
      <c r="B502" s="11"/>
      <c r="C502" s="11"/>
      <c r="D502" s="11"/>
      <c r="E502" s="12"/>
      <c r="F502" s="12"/>
      <c r="G502" s="12"/>
      <c r="H502" s="12"/>
      <c r="I502" s="12"/>
      <c r="J502" s="12"/>
      <c r="K502" s="12"/>
      <c r="L502" s="12"/>
      <c r="M502" s="11"/>
      <c r="Q502" s="1" t="s">
        <v>467</v>
      </c>
    </row>
    <row r="503" spans="1:48" ht="30" customHeight="1" x14ac:dyDescent="0.3">
      <c r="A503" s="13" t="s">
        <v>76</v>
      </c>
      <c r="B503" s="11"/>
      <c r="C503" s="11"/>
      <c r="D503" s="11"/>
      <c r="E503" s="12"/>
      <c r="F503" s="12"/>
      <c r="G503" s="12"/>
      <c r="H503" s="12"/>
      <c r="I503" s="12"/>
      <c r="J503" s="12"/>
      <c r="K503" s="12"/>
      <c r="L503" s="12"/>
      <c r="M503" s="11"/>
      <c r="N503" t="s">
        <v>77</v>
      </c>
    </row>
    <row r="504" spans="1:48" ht="30" customHeight="1" x14ac:dyDescent="0.3">
      <c r="A504" s="13" t="s">
        <v>493</v>
      </c>
      <c r="B504" s="13" t="s">
        <v>322</v>
      </c>
      <c r="C504" s="11"/>
      <c r="D504" s="11"/>
      <c r="E504" s="12"/>
      <c r="F504" s="12"/>
      <c r="G504" s="12"/>
      <c r="H504" s="12"/>
      <c r="I504" s="12"/>
      <c r="J504" s="12"/>
      <c r="K504" s="12"/>
      <c r="L504" s="12"/>
      <c r="M504" s="11"/>
      <c r="Q504" s="1" t="s">
        <v>494</v>
      </c>
    </row>
    <row r="505" spans="1:48" ht="30" customHeight="1" x14ac:dyDescent="0.3">
      <c r="A505" s="13" t="s">
        <v>274</v>
      </c>
      <c r="B505" s="13" t="s">
        <v>275</v>
      </c>
      <c r="C505" s="13" t="s">
        <v>276</v>
      </c>
      <c r="D505" s="11">
        <v>-10</v>
      </c>
      <c r="E505" s="12"/>
      <c r="F505" s="12"/>
      <c r="G505" s="12"/>
      <c r="H505" s="12"/>
      <c r="I505" s="12"/>
      <c r="J505" s="12"/>
      <c r="K505" s="12"/>
      <c r="L505" s="12"/>
      <c r="M505" s="13" t="s">
        <v>277</v>
      </c>
      <c r="N505" s="1" t="s">
        <v>278</v>
      </c>
      <c r="O505" s="1" t="s">
        <v>52</v>
      </c>
      <c r="P505" s="1" t="s">
        <v>52</v>
      </c>
      <c r="Q505" s="1" t="s">
        <v>494</v>
      </c>
      <c r="R505" s="1" t="s">
        <v>64</v>
      </c>
      <c r="S505" s="1" t="s">
        <v>64</v>
      </c>
      <c r="T505" s="1" t="s">
        <v>63</v>
      </c>
      <c r="AR505" s="1" t="s">
        <v>52</v>
      </c>
      <c r="AS505" s="1" t="s">
        <v>52</v>
      </c>
      <c r="AU505" s="1" t="s">
        <v>495</v>
      </c>
      <c r="AV505">
        <v>172</v>
      </c>
    </row>
    <row r="506" spans="1:48" ht="30" customHeight="1" x14ac:dyDescent="0.3">
      <c r="A506" s="11"/>
      <c r="B506" s="11"/>
      <c r="C506" s="11"/>
      <c r="D506" s="11"/>
      <c r="E506" s="12"/>
      <c r="F506" s="12"/>
      <c r="G506" s="12"/>
      <c r="H506" s="12"/>
      <c r="I506" s="12"/>
      <c r="J506" s="12"/>
      <c r="K506" s="12"/>
      <c r="L506" s="12"/>
      <c r="M506" s="11"/>
      <c r="Q506" s="1" t="s">
        <v>494</v>
      </c>
    </row>
    <row r="507" spans="1:48" ht="30" customHeight="1" x14ac:dyDescent="0.3">
      <c r="A507" s="11"/>
      <c r="B507" s="11"/>
      <c r="C507" s="11"/>
      <c r="D507" s="11"/>
      <c r="E507" s="12"/>
      <c r="F507" s="12"/>
      <c r="G507" s="12"/>
      <c r="H507" s="12"/>
      <c r="I507" s="12"/>
      <c r="J507" s="12"/>
      <c r="K507" s="12"/>
      <c r="L507" s="12"/>
      <c r="M507" s="11"/>
      <c r="Q507" s="1" t="s">
        <v>494</v>
      </c>
    </row>
    <row r="508" spans="1:48" ht="30" customHeight="1" x14ac:dyDescent="0.3">
      <c r="A508" s="11"/>
      <c r="B508" s="11"/>
      <c r="C508" s="11"/>
      <c r="D508" s="11"/>
      <c r="E508" s="12"/>
      <c r="F508" s="12"/>
      <c r="G508" s="12"/>
      <c r="H508" s="12"/>
      <c r="I508" s="12"/>
      <c r="J508" s="12"/>
      <c r="K508" s="12"/>
      <c r="L508" s="12"/>
      <c r="M508" s="11"/>
      <c r="Q508" s="1" t="s">
        <v>494</v>
      </c>
    </row>
    <row r="509" spans="1:48" ht="30" customHeight="1" x14ac:dyDescent="0.3">
      <c r="A509" s="11"/>
      <c r="B509" s="11"/>
      <c r="C509" s="11"/>
      <c r="D509" s="11"/>
      <c r="E509" s="12"/>
      <c r="F509" s="12"/>
      <c r="G509" s="12"/>
      <c r="H509" s="12"/>
      <c r="I509" s="12"/>
      <c r="J509" s="12"/>
      <c r="K509" s="12"/>
      <c r="L509" s="12"/>
      <c r="M509" s="11"/>
      <c r="Q509" s="1" t="s">
        <v>494</v>
      </c>
    </row>
    <row r="510" spans="1:48" ht="30" customHeight="1" x14ac:dyDescent="0.3">
      <c r="A510" s="11"/>
      <c r="B510" s="11"/>
      <c r="C510" s="11"/>
      <c r="D510" s="11"/>
      <c r="E510" s="12"/>
      <c r="F510" s="12"/>
      <c r="G510" s="12"/>
      <c r="H510" s="12"/>
      <c r="I510" s="12"/>
      <c r="J510" s="12"/>
      <c r="K510" s="12"/>
      <c r="L510" s="12"/>
      <c r="M510" s="11"/>
      <c r="Q510" s="1" t="s">
        <v>494</v>
      </c>
    </row>
    <row r="511" spans="1:48" ht="30" customHeight="1" x14ac:dyDescent="0.3">
      <c r="A511" s="11"/>
      <c r="B511" s="11"/>
      <c r="C511" s="11"/>
      <c r="D511" s="11"/>
      <c r="E511" s="12"/>
      <c r="F511" s="12"/>
      <c r="G511" s="12"/>
      <c r="H511" s="12"/>
      <c r="I511" s="12"/>
      <c r="J511" s="12"/>
      <c r="K511" s="12"/>
      <c r="L511" s="12"/>
      <c r="M511" s="11"/>
      <c r="Q511" s="1" t="s">
        <v>494</v>
      </c>
    </row>
    <row r="512" spans="1:48" ht="30" customHeight="1" x14ac:dyDescent="0.3">
      <c r="A512" s="11"/>
      <c r="B512" s="11"/>
      <c r="C512" s="11"/>
      <c r="D512" s="11"/>
      <c r="E512" s="12"/>
      <c r="F512" s="12"/>
      <c r="G512" s="12"/>
      <c r="H512" s="12"/>
      <c r="I512" s="12"/>
      <c r="J512" s="12"/>
      <c r="K512" s="12"/>
      <c r="L512" s="12"/>
      <c r="M512" s="11"/>
      <c r="Q512" s="1" t="s">
        <v>494</v>
      </c>
    </row>
    <row r="513" spans="1:17" ht="30" customHeight="1" x14ac:dyDescent="0.3">
      <c r="A513" s="11"/>
      <c r="B513" s="11"/>
      <c r="C513" s="11"/>
      <c r="D513" s="11"/>
      <c r="E513" s="12"/>
      <c r="F513" s="12"/>
      <c r="G513" s="12"/>
      <c r="H513" s="12"/>
      <c r="I513" s="12"/>
      <c r="J513" s="12"/>
      <c r="K513" s="12"/>
      <c r="L513" s="12"/>
      <c r="M513" s="11"/>
      <c r="Q513" s="1" t="s">
        <v>494</v>
      </c>
    </row>
    <row r="514" spans="1:17" ht="30" customHeight="1" x14ac:dyDescent="0.3">
      <c r="A514" s="11"/>
      <c r="B514" s="11"/>
      <c r="C514" s="11"/>
      <c r="D514" s="11"/>
      <c r="E514" s="12"/>
      <c r="F514" s="12"/>
      <c r="G514" s="12"/>
      <c r="H514" s="12"/>
      <c r="I514" s="12"/>
      <c r="J514" s="12"/>
      <c r="K514" s="12"/>
      <c r="L514" s="12"/>
      <c r="M514" s="11"/>
      <c r="Q514" s="1" t="s">
        <v>494</v>
      </c>
    </row>
    <row r="515" spans="1:17" ht="30" customHeight="1" x14ac:dyDescent="0.3">
      <c r="A515" s="11"/>
      <c r="B515" s="11"/>
      <c r="C515" s="11"/>
      <c r="D515" s="11"/>
      <c r="E515" s="12"/>
      <c r="F515" s="12"/>
      <c r="G515" s="12"/>
      <c r="H515" s="12"/>
      <c r="I515" s="12"/>
      <c r="J515" s="12"/>
      <c r="K515" s="12"/>
      <c r="L515" s="12"/>
      <c r="M515" s="11"/>
      <c r="Q515" s="1" t="s">
        <v>494</v>
      </c>
    </row>
    <row r="516" spans="1:17" ht="30" customHeight="1" x14ac:dyDescent="0.3">
      <c r="A516" s="11"/>
      <c r="B516" s="11"/>
      <c r="C516" s="11"/>
      <c r="D516" s="11"/>
      <c r="E516" s="12"/>
      <c r="F516" s="12"/>
      <c r="G516" s="12"/>
      <c r="H516" s="12"/>
      <c r="I516" s="12"/>
      <c r="J516" s="12"/>
      <c r="K516" s="12"/>
      <c r="L516" s="12"/>
      <c r="M516" s="11"/>
      <c r="Q516" s="1" t="s">
        <v>494</v>
      </c>
    </row>
    <row r="517" spans="1:17" ht="30" customHeight="1" x14ac:dyDescent="0.3">
      <c r="A517" s="11"/>
      <c r="B517" s="11"/>
      <c r="C517" s="11"/>
      <c r="D517" s="11"/>
      <c r="E517" s="12"/>
      <c r="F517" s="12"/>
      <c r="G517" s="12"/>
      <c r="H517" s="12"/>
      <c r="I517" s="12"/>
      <c r="J517" s="12"/>
      <c r="K517" s="12"/>
      <c r="L517" s="12"/>
      <c r="M517" s="11"/>
      <c r="Q517" s="1" t="s">
        <v>494</v>
      </c>
    </row>
    <row r="518" spans="1:17" ht="30" customHeight="1" x14ac:dyDescent="0.3">
      <c r="A518" s="11"/>
      <c r="B518" s="11"/>
      <c r="C518" s="11"/>
      <c r="D518" s="11"/>
      <c r="E518" s="12"/>
      <c r="F518" s="12"/>
      <c r="G518" s="12"/>
      <c r="H518" s="12"/>
      <c r="I518" s="12"/>
      <c r="J518" s="12"/>
      <c r="K518" s="12"/>
      <c r="L518" s="12"/>
      <c r="M518" s="11"/>
      <c r="Q518" s="1" t="s">
        <v>494</v>
      </c>
    </row>
    <row r="519" spans="1:17" ht="30" customHeight="1" x14ac:dyDescent="0.3">
      <c r="A519" s="11"/>
      <c r="B519" s="11"/>
      <c r="C519" s="11"/>
      <c r="D519" s="11"/>
      <c r="E519" s="12"/>
      <c r="F519" s="12"/>
      <c r="G519" s="12"/>
      <c r="H519" s="12"/>
      <c r="I519" s="12"/>
      <c r="J519" s="12"/>
      <c r="K519" s="12"/>
      <c r="L519" s="12"/>
      <c r="M519" s="11"/>
      <c r="Q519" s="1" t="s">
        <v>494</v>
      </c>
    </row>
    <row r="520" spans="1:17" ht="30" customHeight="1" x14ac:dyDescent="0.3">
      <c r="A520" s="11"/>
      <c r="B520" s="11"/>
      <c r="C520" s="11"/>
      <c r="D520" s="11"/>
      <c r="E520" s="12"/>
      <c r="F520" s="12"/>
      <c r="G520" s="12"/>
      <c r="H520" s="12"/>
      <c r="I520" s="12"/>
      <c r="J520" s="12"/>
      <c r="K520" s="12"/>
      <c r="L520" s="12"/>
      <c r="M520" s="11"/>
      <c r="Q520" s="1" t="s">
        <v>494</v>
      </c>
    </row>
    <row r="521" spans="1:17" ht="30" customHeight="1" x14ac:dyDescent="0.3">
      <c r="A521" s="11"/>
      <c r="B521" s="11"/>
      <c r="C521" s="11"/>
      <c r="D521" s="11"/>
      <c r="E521" s="12"/>
      <c r="F521" s="12"/>
      <c r="G521" s="12"/>
      <c r="H521" s="12"/>
      <c r="I521" s="12"/>
      <c r="J521" s="12"/>
      <c r="K521" s="12"/>
      <c r="L521" s="12"/>
      <c r="M521" s="11"/>
      <c r="Q521" s="1" t="s">
        <v>494</v>
      </c>
    </row>
    <row r="522" spans="1:17" ht="30" customHeight="1" x14ac:dyDescent="0.3">
      <c r="A522" s="11"/>
      <c r="B522" s="11"/>
      <c r="C522" s="11"/>
      <c r="D522" s="11"/>
      <c r="E522" s="12"/>
      <c r="F522" s="12"/>
      <c r="G522" s="12"/>
      <c r="H522" s="12"/>
      <c r="I522" s="12"/>
      <c r="J522" s="12"/>
      <c r="K522" s="12"/>
      <c r="L522" s="12"/>
      <c r="M522" s="11"/>
      <c r="Q522" s="1" t="s">
        <v>494</v>
      </c>
    </row>
    <row r="523" spans="1:17" ht="30" customHeight="1" x14ac:dyDescent="0.3">
      <c r="A523" s="11"/>
      <c r="B523" s="11"/>
      <c r="C523" s="11"/>
      <c r="D523" s="11"/>
      <c r="E523" s="12"/>
      <c r="F523" s="12"/>
      <c r="G523" s="12"/>
      <c r="H523" s="12"/>
      <c r="I523" s="12"/>
      <c r="J523" s="12"/>
      <c r="K523" s="12"/>
      <c r="L523" s="12"/>
      <c r="M523" s="11"/>
      <c r="Q523" s="1" t="s">
        <v>494</v>
      </c>
    </row>
    <row r="524" spans="1:17" ht="30" customHeight="1" x14ac:dyDescent="0.3">
      <c r="A524" s="11"/>
      <c r="B524" s="11"/>
      <c r="C524" s="11"/>
      <c r="D524" s="11"/>
      <c r="E524" s="12"/>
      <c r="F524" s="12"/>
      <c r="G524" s="12"/>
      <c r="H524" s="12"/>
      <c r="I524" s="12"/>
      <c r="J524" s="12"/>
      <c r="K524" s="12"/>
      <c r="L524" s="12"/>
      <c r="M524" s="11"/>
      <c r="Q524" s="1" t="s">
        <v>494</v>
      </c>
    </row>
    <row r="525" spans="1:17" ht="30" customHeight="1" x14ac:dyDescent="0.3">
      <c r="A525" s="11"/>
      <c r="B525" s="11"/>
      <c r="C525" s="11"/>
      <c r="D525" s="11"/>
      <c r="E525" s="12"/>
      <c r="F525" s="12"/>
      <c r="G525" s="12"/>
      <c r="H525" s="12"/>
      <c r="I525" s="12"/>
      <c r="J525" s="12"/>
      <c r="K525" s="12"/>
      <c r="L525" s="12"/>
      <c r="M525" s="11"/>
      <c r="Q525" s="1" t="s">
        <v>494</v>
      </c>
    </row>
    <row r="526" spans="1:17" ht="30" customHeight="1" x14ac:dyDescent="0.3">
      <c r="A526" s="11"/>
      <c r="B526" s="11"/>
      <c r="C526" s="11"/>
      <c r="D526" s="11"/>
      <c r="E526" s="12"/>
      <c r="F526" s="12"/>
      <c r="G526" s="12"/>
      <c r="H526" s="12"/>
      <c r="I526" s="12"/>
      <c r="J526" s="12"/>
      <c r="K526" s="12"/>
      <c r="L526" s="12"/>
      <c r="M526" s="11"/>
      <c r="Q526" s="1" t="s">
        <v>494</v>
      </c>
    </row>
    <row r="527" spans="1:17" ht="30" customHeight="1" x14ac:dyDescent="0.3">
      <c r="A527" s="11"/>
      <c r="B527" s="11"/>
      <c r="C527" s="11"/>
      <c r="D527" s="11"/>
      <c r="E527" s="12"/>
      <c r="F527" s="12"/>
      <c r="G527" s="12"/>
      <c r="H527" s="12"/>
      <c r="I527" s="12"/>
      <c r="J527" s="12"/>
      <c r="K527" s="12"/>
      <c r="L527" s="12"/>
      <c r="M527" s="11"/>
      <c r="Q527" s="1" t="s">
        <v>494</v>
      </c>
    </row>
    <row r="528" spans="1:17" ht="30" customHeight="1" x14ac:dyDescent="0.3">
      <c r="A528" s="13" t="s">
        <v>76</v>
      </c>
      <c r="B528" s="11"/>
      <c r="C528" s="11"/>
      <c r="D528" s="11"/>
      <c r="E528" s="12"/>
      <c r="F528" s="12"/>
      <c r="G528" s="12"/>
      <c r="H528" s="12"/>
      <c r="I528" s="12"/>
      <c r="J528" s="12"/>
      <c r="K528" s="12"/>
      <c r="L528" s="12"/>
      <c r="M528" s="11"/>
      <c r="N528" t="s">
        <v>77</v>
      </c>
    </row>
    <row r="529" spans="1:48" ht="30" customHeight="1" x14ac:dyDescent="0.3">
      <c r="A529" s="13" t="s">
        <v>496</v>
      </c>
      <c r="B529" s="13" t="s">
        <v>322</v>
      </c>
      <c r="C529" s="11"/>
      <c r="D529" s="11"/>
      <c r="E529" s="12"/>
      <c r="F529" s="12"/>
      <c r="G529" s="12"/>
      <c r="H529" s="12"/>
      <c r="I529" s="12"/>
      <c r="J529" s="12"/>
      <c r="K529" s="12"/>
      <c r="L529" s="12"/>
      <c r="M529" s="11"/>
      <c r="Q529" s="1" t="s">
        <v>497</v>
      </c>
    </row>
    <row r="530" spans="1:48" ht="30" customHeight="1" x14ac:dyDescent="0.3">
      <c r="A530" s="13" t="s">
        <v>282</v>
      </c>
      <c r="B530" s="13" t="s">
        <v>283</v>
      </c>
      <c r="C530" s="13" t="s">
        <v>248</v>
      </c>
      <c r="D530" s="11">
        <v>0.5</v>
      </c>
      <c r="E530" s="12"/>
      <c r="F530" s="12"/>
      <c r="G530" s="12"/>
      <c r="H530" s="12"/>
      <c r="I530" s="12"/>
      <c r="J530" s="12"/>
      <c r="K530" s="12"/>
      <c r="L530" s="12"/>
      <c r="M530" s="13" t="s">
        <v>52</v>
      </c>
      <c r="N530" s="1" t="s">
        <v>284</v>
      </c>
      <c r="O530" s="1" t="s">
        <v>52</v>
      </c>
      <c r="P530" s="1" t="s">
        <v>52</v>
      </c>
      <c r="Q530" s="1" t="s">
        <v>497</v>
      </c>
      <c r="R530" s="1" t="s">
        <v>64</v>
      </c>
      <c r="S530" s="1" t="s">
        <v>64</v>
      </c>
      <c r="T530" s="1" t="s">
        <v>63</v>
      </c>
      <c r="AR530" s="1" t="s">
        <v>52</v>
      </c>
      <c r="AS530" s="1" t="s">
        <v>52</v>
      </c>
      <c r="AU530" s="1" t="s">
        <v>498</v>
      </c>
      <c r="AV530">
        <v>389</v>
      </c>
    </row>
    <row r="531" spans="1:48" ht="30" customHeight="1" x14ac:dyDescent="0.3">
      <c r="A531" s="13" t="s">
        <v>286</v>
      </c>
      <c r="B531" s="13" t="s">
        <v>287</v>
      </c>
      <c r="C531" s="13" t="s">
        <v>288</v>
      </c>
      <c r="D531" s="11">
        <v>2</v>
      </c>
      <c r="E531" s="12"/>
      <c r="F531" s="12"/>
      <c r="G531" s="12"/>
      <c r="H531" s="12"/>
      <c r="I531" s="12"/>
      <c r="J531" s="12"/>
      <c r="K531" s="12"/>
      <c r="L531" s="12"/>
      <c r="M531" s="13" t="s">
        <v>52</v>
      </c>
      <c r="N531" s="1" t="s">
        <v>289</v>
      </c>
      <c r="O531" s="1" t="s">
        <v>52</v>
      </c>
      <c r="P531" s="1" t="s">
        <v>52</v>
      </c>
      <c r="Q531" s="1" t="s">
        <v>497</v>
      </c>
      <c r="R531" s="1" t="s">
        <v>64</v>
      </c>
      <c r="S531" s="1" t="s">
        <v>64</v>
      </c>
      <c r="T531" s="1" t="s">
        <v>63</v>
      </c>
      <c r="AR531" s="1" t="s">
        <v>52</v>
      </c>
      <c r="AS531" s="1" t="s">
        <v>52</v>
      </c>
      <c r="AU531" s="1" t="s">
        <v>499</v>
      </c>
      <c r="AV531">
        <v>390</v>
      </c>
    </row>
    <row r="532" spans="1:48" ht="30" customHeight="1" x14ac:dyDescent="0.3">
      <c r="A532" s="13" t="s">
        <v>291</v>
      </c>
      <c r="B532" s="13" t="s">
        <v>292</v>
      </c>
      <c r="C532" s="13" t="s">
        <v>293</v>
      </c>
      <c r="D532" s="11">
        <v>3</v>
      </c>
      <c r="E532" s="12"/>
      <c r="F532" s="12"/>
      <c r="G532" s="12"/>
      <c r="H532" s="12"/>
      <c r="I532" s="12"/>
      <c r="J532" s="12"/>
      <c r="K532" s="12"/>
      <c r="L532" s="12"/>
      <c r="M532" s="13" t="s">
        <v>52</v>
      </c>
      <c r="N532" s="1" t="s">
        <v>294</v>
      </c>
      <c r="O532" s="1" t="s">
        <v>52</v>
      </c>
      <c r="P532" s="1" t="s">
        <v>52</v>
      </c>
      <c r="Q532" s="1" t="s">
        <v>497</v>
      </c>
      <c r="R532" s="1" t="s">
        <v>64</v>
      </c>
      <c r="S532" s="1" t="s">
        <v>64</v>
      </c>
      <c r="T532" s="1" t="s">
        <v>63</v>
      </c>
      <c r="AR532" s="1" t="s">
        <v>52</v>
      </c>
      <c r="AS532" s="1" t="s">
        <v>52</v>
      </c>
      <c r="AU532" s="1" t="s">
        <v>500</v>
      </c>
      <c r="AV532">
        <v>413</v>
      </c>
    </row>
    <row r="533" spans="1:48" ht="30" customHeight="1" x14ac:dyDescent="0.3">
      <c r="A533" s="11"/>
      <c r="B533" s="11"/>
      <c r="C533" s="11"/>
      <c r="D533" s="11"/>
      <c r="E533" s="12"/>
      <c r="F533" s="12"/>
      <c r="G533" s="12"/>
      <c r="H533" s="12"/>
      <c r="I533" s="12"/>
      <c r="J533" s="12"/>
      <c r="K533" s="12"/>
      <c r="L533" s="12"/>
      <c r="M533" s="11"/>
      <c r="Q533" s="1" t="s">
        <v>497</v>
      </c>
    </row>
    <row r="534" spans="1:48" ht="30" customHeight="1" x14ac:dyDescent="0.3">
      <c r="A534" s="11"/>
      <c r="B534" s="11"/>
      <c r="C534" s="11"/>
      <c r="D534" s="11"/>
      <c r="E534" s="12"/>
      <c r="F534" s="12"/>
      <c r="G534" s="12"/>
      <c r="H534" s="12"/>
      <c r="I534" s="12"/>
      <c r="J534" s="12"/>
      <c r="K534" s="12"/>
      <c r="L534" s="12"/>
      <c r="M534" s="11"/>
      <c r="Q534" s="1" t="s">
        <v>497</v>
      </c>
    </row>
    <row r="535" spans="1:48" ht="30" customHeight="1" x14ac:dyDescent="0.3">
      <c r="A535" s="11"/>
      <c r="B535" s="11"/>
      <c r="C535" s="11"/>
      <c r="D535" s="11"/>
      <c r="E535" s="12"/>
      <c r="F535" s="12"/>
      <c r="G535" s="12"/>
      <c r="H535" s="12"/>
      <c r="I535" s="12"/>
      <c r="J535" s="12"/>
      <c r="K535" s="12"/>
      <c r="L535" s="12"/>
      <c r="M535" s="11"/>
      <c r="Q535" s="1" t="s">
        <v>497</v>
      </c>
    </row>
    <row r="536" spans="1:48" ht="30" customHeight="1" x14ac:dyDescent="0.3">
      <c r="A536" s="11"/>
      <c r="B536" s="11"/>
      <c r="C536" s="11"/>
      <c r="D536" s="11"/>
      <c r="E536" s="12"/>
      <c r="F536" s="12"/>
      <c r="G536" s="12"/>
      <c r="H536" s="12"/>
      <c r="I536" s="12"/>
      <c r="J536" s="12"/>
      <c r="K536" s="12"/>
      <c r="L536" s="12"/>
      <c r="M536" s="11"/>
      <c r="Q536" s="1" t="s">
        <v>497</v>
      </c>
    </row>
    <row r="537" spans="1:48" ht="30" customHeight="1" x14ac:dyDescent="0.3">
      <c r="A537" s="11"/>
      <c r="B537" s="11"/>
      <c r="C537" s="11"/>
      <c r="D537" s="11"/>
      <c r="E537" s="12"/>
      <c r="F537" s="12"/>
      <c r="G537" s="12"/>
      <c r="H537" s="12"/>
      <c r="I537" s="12"/>
      <c r="J537" s="12"/>
      <c r="K537" s="12"/>
      <c r="L537" s="12"/>
      <c r="M537" s="11"/>
      <c r="Q537" s="1" t="s">
        <v>497</v>
      </c>
    </row>
    <row r="538" spans="1:48" ht="30" customHeight="1" x14ac:dyDescent="0.3">
      <c r="A538" s="11"/>
      <c r="B538" s="11"/>
      <c r="C538" s="11"/>
      <c r="D538" s="11"/>
      <c r="E538" s="12"/>
      <c r="F538" s="12"/>
      <c r="G538" s="12"/>
      <c r="H538" s="12"/>
      <c r="I538" s="12"/>
      <c r="J538" s="12"/>
      <c r="K538" s="12"/>
      <c r="L538" s="12"/>
      <c r="M538" s="11"/>
      <c r="Q538" s="1" t="s">
        <v>497</v>
      </c>
    </row>
    <row r="539" spans="1:48" ht="30" customHeight="1" x14ac:dyDescent="0.3">
      <c r="A539" s="11"/>
      <c r="B539" s="11"/>
      <c r="C539" s="11"/>
      <c r="D539" s="11"/>
      <c r="E539" s="12"/>
      <c r="F539" s="12"/>
      <c r="G539" s="12"/>
      <c r="H539" s="12"/>
      <c r="I539" s="12"/>
      <c r="J539" s="12"/>
      <c r="K539" s="12"/>
      <c r="L539" s="12"/>
      <c r="M539" s="11"/>
      <c r="Q539" s="1" t="s">
        <v>497</v>
      </c>
    </row>
    <row r="540" spans="1:48" ht="30" customHeight="1" x14ac:dyDescent="0.3">
      <c r="A540" s="11"/>
      <c r="B540" s="11"/>
      <c r="C540" s="11"/>
      <c r="D540" s="11"/>
      <c r="E540" s="12"/>
      <c r="F540" s="12"/>
      <c r="G540" s="12"/>
      <c r="H540" s="12"/>
      <c r="I540" s="12"/>
      <c r="J540" s="12"/>
      <c r="K540" s="12"/>
      <c r="L540" s="12"/>
      <c r="M540" s="11"/>
      <c r="Q540" s="1" t="s">
        <v>497</v>
      </c>
    </row>
    <row r="541" spans="1:48" ht="30" customHeight="1" x14ac:dyDescent="0.3">
      <c r="A541" s="11"/>
      <c r="B541" s="11"/>
      <c r="C541" s="11"/>
      <c r="D541" s="11"/>
      <c r="E541" s="12"/>
      <c r="F541" s="12"/>
      <c r="G541" s="12"/>
      <c r="H541" s="12"/>
      <c r="I541" s="12"/>
      <c r="J541" s="12"/>
      <c r="K541" s="12"/>
      <c r="L541" s="12"/>
      <c r="M541" s="11"/>
      <c r="Q541" s="1" t="s">
        <v>497</v>
      </c>
    </row>
    <row r="542" spans="1:48" ht="30" customHeight="1" x14ac:dyDescent="0.3">
      <c r="A542" s="11"/>
      <c r="B542" s="11"/>
      <c r="C542" s="11"/>
      <c r="D542" s="11"/>
      <c r="E542" s="12"/>
      <c r="F542" s="12"/>
      <c r="G542" s="12"/>
      <c r="H542" s="12"/>
      <c r="I542" s="12"/>
      <c r="J542" s="12"/>
      <c r="K542" s="12"/>
      <c r="L542" s="12"/>
      <c r="M542" s="11"/>
      <c r="Q542" s="1" t="s">
        <v>497</v>
      </c>
    </row>
    <row r="543" spans="1:48" ht="30" customHeight="1" x14ac:dyDescent="0.3">
      <c r="A543" s="11"/>
      <c r="B543" s="11"/>
      <c r="C543" s="11"/>
      <c r="D543" s="11"/>
      <c r="E543" s="12"/>
      <c r="F543" s="12"/>
      <c r="G543" s="12"/>
      <c r="H543" s="12"/>
      <c r="I543" s="12"/>
      <c r="J543" s="12"/>
      <c r="K543" s="12"/>
      <c r="L543" s="12"/>
      <c r="M543" s="11"/>
      <c r="Q543" s="1" t="s">
        <v>497</v>
      </c>
    </row>
    <row r="544" spans="1:48" ht="30" customHeight="1" x14ac:dyDescent="0.3">
      <c r="A544" s="11"/>
      <c r="B544" s="11"/>
      <c r="C544" s="11"/>
      <c r="D544" s="11"/>
      <c r="E544" s="12"/>
      <c r="F544" s="12"/>
      <c r="G544" s="12"/>
      <c r="H544" s="12"/>
      <c r="I544" s="12"/>
      <c r="J544" s="12"/>
      <c r="K544" s="12"/>
      <c r="L544" s="12"/>
      <c r="M544" s="11"/>
      <c r="Q544" s="1" t="s">
        <v>497</v>
      </c>
    </row>
    <row r="545" spans="1:48" ht="30" customHeight="1" x14ac:dyDescent="0.3">
      <c r="A545" s="11"/>
      <c r="B545" s="11"/>
      <c r="C545" s="11"/>
      <c r="D545" s="11"/>
      <c r="E545" s="12"/>
      <c r="F545" s="12"/>
      <c r="G545" s="12"/>
      <c r="H545" s="12"/>
      <c r="I545" s="12"/>
      <c r="J545" s="12"/>
      <c r="K545" s="12"/>
      <c r="L545" s="12"/>
      <c r="M545" s="11"/>
      <c r="Q545" s="1" t="s">
        <v>497</v>
      </c>
    </row>
    <row r="546" spans="1:48" ht="30" customHeight="1" x14ac:dyDescent="0.3">
      <c r="A546" s="11"/>
      <c r="B546" s="11"/>
      <c r="C546" s="11"/>
      <c r="D546" s="11"/>
      <c r="E546" s="12"/>
      <c r="F546" s="12"/>
      <c r="G546" s="12"/>
      <c r="H546" s="12"/>
      <c r="I546" s="12"/>
      <c r="J546" s="12"/>
      <c r="K546" s="12"/>
      <c r="L546" s="12"/>
      <c r="M546" s="11"/>
      <c r="Q546" s="1" t="s">
        <v>497</v>
      </c>
    </row>
    <row r="547" spans="1:48" ht="30" customHeight="1" x14ac:dyDescent="0.3">
      <c r="A547" s="11"/>
      <c r="B547" s="11"/>
      <c r="C547" s="11"/>
      <c r="D547" s="11"/>
      <c r="E547" s="12"/>
      <c r="F547" s="12"/>
      <c r="G547" s="12"/>
      <c r="H547" s="12"/>
      <c r="I547" s="12"/>
      <c r="J547" s="12"/>
      <c r="K547" s="12"/>
      <c r="L547" s="12"/>
      <c r="M547" s="11"/>
      <c r="Q547" s="1" t="s">
        <v>497</v>
      </c>
    </row>
    <row r="548" spans="1:48" ht="30" customHeight="1" x14ac:dyDescent="0.3">
      <c r="A548" s="11"/>
      <c r="B548" s="11"/>
      <c r="C548" s="11"/>
      <c r="D548" s="11"/>
      <c r="E548" s="12"/>
      <c r="F548" s="12"/>
      <c r="G548" s="12"/>
      <c r="H548" s="12"/>
      <c r="I548" s="12"/>
      <c r="J548" s="12"/>
      <c r="K548" s="12"/>
      <c r="L548" s="12"/>
      <c r="M548" s="11"/>
      <c r="Q548" s="1" t="s">
        <v>497</v>
      </c>
    </row>
    <row r="549" spans="1:48" ht="30" customHeight="1" x14ac:dyDescent="0.3">
      <c r="A549" s="11"/>
      <c r="B549" s="11"/>
      <c r="C549" s="11"/>
      <c r="D549" s="11"/>
      <c r="E549" s="12"/>
      <c r="F549" s="12"/>
      <c r="G549" s="12"/>
      <c r="H549" s="12"/>
      <c r="I549" s="12"/>
      <c r="J549" s="12"/>
      <c r="K549" s="12"/>
      <c r="L549" s="12"/>
      <c r="M549" s="11"/>
      <c r="Q549" s="1" t="s">
        <v>497</v>
      </c>
    </row>
    <row r="550" spans="1:48" ht="30" customHeight="1" x14ac:dyDescent="0.3">
      <c r="A550" s="11"/>
      <c r="B550" s="11"/>
      <c r="C550" s="11"/>
      <c r="D550" s="11"/>
      <c r="E550" s="12"/>
      <c r="F550" s="12"/>
      <c r="G550" s="12"/>
      <c r="H550" s="12"/>
      <c r="I550" s="12"/>
      <c r="J550" s="12"/>
      <c r="K550" s="12"/>
      <c r="L550" s="12"/>
      <c r="M550" s="11"/>
      <c r="Q550" s="1" t="s">
        <v>497</v>
      </c>
    </row>
    <row r="551" spans="1:48" ht="30" customHeight="1" x14ac:dyDescent="0.3">
      <c r="A551" s="11"/>
      <c r="B551" s="11"/>
      <c r="C551" s="11"/>
      <c r="D551" s="11"/>
      <c r="E551" s="12"/>
      <c r="F551" s="12"/>
      <c r="G551" s="12"/>
      <c r="H551" s="12"/>
      <c r="I551" s="12"/>
      <c r="J551" s="12"/>
      <c r="K551" s="12"/>
      <c r="L551" s="12"/>
      <c r="M551" s="11"/>
      <c r="Q551" s="1" t="s">
        <v>497</v>
      </c>
    </row>
    <row r="552" spans="1:48" ht="30" customHeight="1" x14ac:dyDescent="0.3">
      <c r="A552" s="11"/>
      <c r="B552" s="11"/>
      <c r="C552" s="11"/>
      <c r="D552" s="11"/>
      <c r="E552" s="12"/>
      <c r="F552" s="12"/>
      <c r="G552" s="12"/>
      <c r="H552" s="12"/>
      <c r="I552" s="12"/>
      <c r="J552" s="12"/>
      <c r="K552" s="12"/>
      <c r="L552" s="12"/>
      <c r="M552" s="11"/>
      <c r="Q552" s="1" t="s">
        <v>497</v>
      </c>
    </row>
    <row r="553" spans="1:48" ht="30" customHeight="1" x14ac:dyDescent="0.3">
      <c r="A553" s="13" t="s">
        <v>76</v>
      </c>
      <c r="B553" s="11"/>
      <c r="C553" s="11"/>
      <c r="D553" s="11"/>
      <c r="E553" s="12"/>
      <c r="F553" s="12"/>
      <c r="G553" s="12"/>
      <c r="H553" s="12"/>
      <c r="I553" s="12"/>
      <c r="J553" s="12"/>
      <c r="K553" s="12"/>
      <c r="L553" s="12"/>
      <c r="M553" s="11"/>
      <c r="N553" t="s">
        <v>77</v>
      </c>
    </row>
    <row r="554" spans="1:48" ht="30" customHeight="1" x14ac:dyDescent="0.3">
      <c r="A554" s="13" t="s">
        <v>501</v>
      </c>
      <c r="B554" s="13" t="s">
        <v>322</v>
      </c>
      <c r="C554" s="11"/>
      <c r="D554" s="11"/>
      <c r="E554" s="12"/>
      <c r="F554" s="12"/>
      <c r="G554" s="12"/>
      <c r="H554" s="12"/>
      <c r="I554" s="12"/>
      <c r="J554" s="12"/>
      <c r="K554" s="12"/>
      <c r="L554" s="12"/>
      <c r="M554" s="11"/>
      <c r="Q554" s="1" t="s">
        <v>502</v>
      </c>
    </row>
    <row r="555" spans="1:48" ht="30" customHeight="1" x14ac:dyDescent="0.3">
      <c r="A555" s="13" t="s">
        <v>299</v>
      </c>
      <c r="B555" s="13" t="s">
        <v>300</v>
      </c>
      <c r="C555" s="13" t="s">
        <v>82</v>
      </c>
      <c r="D555" s="11">
        <v>0.216</v>
      </c>
      <c r="E555" s="12"/>
      <c r="F555" s="12"/>
      <c r="G555" s="12"/>
      <c r="H555" s="12"/>
      <c r="I555" s="12"/>
      <c r="J555" s="12"/>
      <c r="K555" s="12"/>
      <c r="L555" s="12"/>
      <c r="M555" s="13" t="s">
        <v>52</v>
      </c>
      <c r="N555" s="1" t="s">
        <v>301</v>
      </c>
      <c r="O555" s="1" t="s">
        <v>52</v>
      </c>
      <c r="P555" s="1" t="s">
        <v>52</v>
      </c>
      <c r="Q555" s="1" t="s">
        <v>502</v>
      </c>
      <c r="R555" s="1" t="s">
        <v>64</v>
      </c>
      <c r="S555" s="1" t="s">
        <v>64</v>
      </c>
      <c r="T555" s="1" t="s">
        <v>63</v>
      </c>
      <c r="AR555" s="1" t="s">
        <v>52</v>
      </c>
      <c r="AS555" s="1" t="s">
        <v>52</v>
      </c>
      <c r="AU555" s="1" t="s">
        <v>503</v>
      </c>
      <c r="AV555">
        <v>177</v>
      </c>
    </row>
    <row r="556" spans="1:48" ht="30" customHeight="1" x14ac:dyDescent="0.3">
      <c r="A556" s="13" t="s">
        <v>303</v>
      </c>
      <c r="B556" s="13" t="s">
        <v>304</v>
      </c>
      <c r="C556" s="13" t="s">
        <v>82</v>
      </c>
      <c r="D556" s="11">
        <v>0.11700000000000001</v>
      </c>
      <c r="E556" s="12"/>
      <c r="F556" s="12"/>
      <c r="G556" s="12"/>
      <c r="H556" s="12"/>
      <c r="I556" s="12"/>
      <c r="J556" s="12"/>
      <c r="K556" s="12"/>
      <c r="L556" s="12"/>
      <c r="M556" s="13" t="s">
        <v>52</v>
      </c>
      <c r="N556" s="1" t="s">
        <v>305</v>
      </c>
      <c r="O556" s="1" t="s">
        <v>52</v>
      </c>
      <c r="P556" s="1" t="s">
        <v>52</v>
      </c>
      <c r="Q556" s="1" t="s">
        <v>502</v>
      </c>
      <c r="R556" s="1" t="s">
        <v>64</v>
      </c>
      <c r="S556" s="1" t="s">
        <v>64</v>
      </c>
      <c r="T556" s="1" t="s">
        <v>63</v>
      </c>
      <c r="AR556" s="1" t="s">
        <v>52</v>
      </c>
      <c r="AS556" s="1" t="s">
        <v>52</v>
      </c>
      <c r="AU556" s="1" t="s">
        <v>504</v>
      </c>
      <c r="AV556">
        <v>178</v>
      </c>
    </row>
    <row r="557" spans="1:48" ht="30" customHeight="1" x14ac:dyDescent="0.3">
      <c r="A557" s="13" t="s">
        <v>303</v>
      </c>
      <c r="B557" s="13" t="s">
        <v>307</v>
      </c>
      <c r="C557" s="13" t="s">
        <v>82</v>
      </c>
      <c r="D557" s="11">
        <v>4.4999999999999998E-2</v>
      </c>
      <c r="E557" s="12"/>
      <c r="F557" s="12"/>
      <c r="G557" s="12"/>
      <c r="H557" s="12"/>
      <c r="I557" s="12"/>
      <c r="J557" s="12"/>
      <c r="K557" s="12"/>
      <c r="L557" s="12"/>
      <c r="M557" s="13" t="s">
        <v>52</v>
      </c>
      <c r="N557" s="1" t="s">
        <v>308</v>
      </c>
      <c r="O557" s="1" t="s">
        <v>52</v>
      </c>
      <c r="P557" s="1" t="s">
        <v>52</v>
      </c>
      <c r="Q557" s="1" t="s">
        <v>502</v>
      </c>
      <c r="R557" s="1" t="s">
        <v>64</v>
      </c>
      <c r="S557" s="1" t="s">
        <v>64</v>
      </c>
      <c r="T557" s="1" t="s">
        <v>63</v>
      </c>
      <c r="AR557" s="1" t="s">
        <v>52</v>
      </c>
      <c r="AS557" s="1" t="s">
        <v>52</v>
      </c>
      <c r="AU557" s="1" t="s">
        <v>505</v>
      </c>
      <c r="AV557">
        <v>179</v>
      </c>
    </row>
    <row r="558" spans="1:48" ht="30" customHeight="1" x14ac:dyDescent="0.3">
      <c r="A558" s="13" t="s">
        <v>506</v>
      </c>
      <c r="B558" s="13" t="s">
        <v>507</v>
      </c>
      <c r="C558" s="13" t="s">
        <v>248</v>
      </c>
      <c r="D558" s="11">
        <v>0.88800000000000001</v>
      </c>
      <c r="E558" s="12"/>
      <c r="F558" s="12"/>
      <c r="G558" s="12"/>
      <c r="H558" s="12"/>
      <c r="I558" s="12"/>
      <c r="J558" s="12"/>
      <c r="K558" s="12"/>
      <c r="L558" s="12"/>
      <c r="M558" s="13" t="s">
        <v>52</v>
      </c>
      <c r="N558" s="1" t="s">
        <v>508</v>
      </c>
      <c r="O558" s="1" t="s">
        <v>52</v>
      </c>
      <c r="P558" s="1" t="s">
        <v>52</v>
      </c>
      <c r="Q558" s="1" t="s">
        <v>502</v>
      </c>
      <c r="R558" s="1" t="s">
        <v>64</v>
      </c>
      <c r="S558" s="1" t="s">
        <v>64</v>
      </c>
      <c r="T558" s="1" t="s">
        <v>63</v>
      </c>
      <c r="AR558" s="1" t="s">
        <v>52</v>
      </c>
      <c r="AS558" s="1" t="s">
        <v>52</v>
      </c>
      <c r="AU558" s="1" t="s">
        <v>509</v>
      </c>
      <c r="AV558">
        <v>180</v>
      </c>
    </row>
    <row r="559" spans="1:48" ht="30" customHeight="1" x14ac:dyDescent="0.3">
      <c r="A559" s="13" t="s">
        <v>310</v>
      </c>
      <c r="B559" s="13" t="s">
        <v>311</v>
      </c>
      <c r="C559" s="13" t="s">
        <v>82</v>
      </c>
      <c r="D559" s="11">
        <v>0.216</v>
      </c>
      <c r="E559" s="12"/>
      <c r="F559" s="12"/>
      <c r="G559" s="12"/>
      <c r="H559" s="12"/>
      <c r="I559" s="12"/>
      <c r="J559" s="12"/>
      <c r="K559" s="12"/>
      <c r="L559" s="12"/>
      <c r="M559" s="13" t="s">
        <v>52</v>
      </c>
      <c r="N559" s="1" t="s">
        <v>312</v>
      </c>
      <c r="O559" s="1" t="s">
        <v>52</v>
      </c>
      <c r="P559" s="1" t="s">
        <v>52</v>
      </c>
      <c r="Q559" s="1" t="s">
        <v>502</v>
      </c>
      <c r="R559" s="1" t="s">
        <v>64</v>
      </c>
      <c r="S559" s="1" t="s">
        <v>64</v>
      </c>
      <c r="T559" s="1" t="s">
        <v>63</v>
      </c>
      <c r="AR559" s="1" t="s">
        <v>52</v>
      </c>
      <c r="AS559" s="1" t="s">
        <v>52</v>
      </c>
      <c r="AU559" s="1" t="s">
        <v>510</v>
      </c>
      <c r="AV559">
        <v>181</v>
      </c>
    </row>
    <row r="560" spans="1:48" ht="30" customHeight="1" x14ac:dyDescent="0.3">
      <c r="A560" s="13" t="s">
        <v>314</v>
      </c>
      <c r="B560" s="13" t="s">
        <v>315</v>
      </c>
      <c r="C560" s="13" t="s">
        <v>82</v>
      </c>
      <c r="D560" s="11">
        <v>0.16200000000000001</v>
      </c>
      <c r="E560" s="12"/>
      <c r="F560" s="12"/>
      <c r="G560" s="12"/>
      <c r="H560" s="12"/>
      <c r="I560" s="12"/>
      <c r="J560" s="12"/>
      <c r="K560" s="12"/>
      <c r="L560" s="12"/>
      <c r="M560" s="13" t="s">
        <v>52</v>
      </c>
      <c r="N560" s="1" t="s">
        <v>316</v>
      </c>
      <c r="O560" s="1" t="s">
        <v>52</v>
      </c>
      <c r="P560" s="1" t="s">
        <v>52</v>
      </c>
      <c r="Q560" s="1" t="s">
        <v>502</v>
      </c>
      <c r="R560" s="1" t="s">
        <v>64</v>
      </c>
      <c r="S560" s="1" t="s">
        <v>64</v>
      </c>
      <c r="T560" s="1" t="s">
        <v>63</v>
      </c>
      <c r="AR560" s="1" t="s">
        <v>52</v>
      </c>
      <c r="AS560" s="1" t="s">
        <v>52</v>
      </c>
      <c r="AU560" s="1" t="s">
        <v>511</v>
      </c>
      <c r="AV560">
        <v>182</v>
      </c>
    </row>
    <row r="561" spans="1:48" ht="30" customHeight="1" x14ac:dyDescent="0.3">
      <c r="A561" s="13" t="s">
        <v>512</v>
      </c>
      <c r="B561" s="13" t="s">
        <v>315</v>
      </c>
      <c r="C561" s="13" t="s">
        <v>248</v>
      </c>
      <c r="D561" s="11">
        <v>0.88800000000000001</v>
      </c>
      <c r="E561" s="12"/>
      <c r="F561" s="12"/>
      <c r="G561" s="12"/>
      <c r="H561" s="12"/>
      <c r="I561" s="12"/>
      <c r="J561" s="12"/>
      <c r="K561" s="12"/>
      <c r="L561" s="12"/>
      <c r="M561" s="13" t="s">
        <v>52</v>
      </c>
      <c r="N561" s="1" t="s">
        <v>513</v>
      </c>
      <c r="O561" s="1" t="s">
        <v>52</v>
      </c>
      <c r="P561" s="1" t="s">
        <v>52</v>
      </c>
      <c r="Q561" s="1" t="s">
        <v>502</v>
      </c>
      <c r="R561" s="1" t="s">
        <v>64</v>
      </c>
      <c r="S561" s="1" t="s">
        <v>64</v>
      </c>
      <c r="T561" s="1" t="s">
        <v>63</v>
      </c>
      <c r="AR561" s="1" t="s">
        <v>52</v>
      </c>
      <c r="AS561" s="1" t="s">
        <v>52</v>
      </c>
      <c r="AU561" s="1" t="s">
        <v>514</v>
      </c>
      <c r="AV561">
        <v>183</v>
      </c>
    </row>
    <row r="562" spans="1:48" ht="30" customHeight="1" x14ac:dyDescent="0.3">
      <c r="A562" s="11"/>
      <c r="B562" s="11"/>
      <c r="C562" s="11"/>
      <c r="D562" s="11"/>
      <c r="E562" s="12"/>
      <c r="F562" s="12"/>
      <c r="G562" s="12"/>
      <c r="H562" s="12"/>
      <c r="I562" s="12"/>
      <c r="J562" s="12"/>
      <c r="K562" s="12"/>
      <c r="L562" s="12"/>
      <c r="M562" s="11"/>
      <c r="Q562" s="1" t="s">
        <v>502</v>
      </c>
    </row>
    <row r="563" spans="1:48" ht="30" customHeight="1" x14ac:dyDescent="0.3">
      <c r="A563" s="11"/>
      <c r="B563" s="11"/>
      <c r="C563" s="11"/>
      <c r="D563" s="11"/>
      <c r="E563" s="12"/>
      <c r="F563" s="12"/>
      <c r="G563" s="12"/>
      <c r="H563" s="12"/>
      <c r="I563" s="12"/>
      <c r="J563" s="12"/>
      <c r="K563" s="12"/>
      <c r="L563" s="12"/>
      <c r="M563" s="11"/>
      <c r="Q563" s="1" t="s">
        <v>502</v>
      </c>
    </row>
    <row r="564" spans="1:48" ht="30" customHeight="1" x14ac:dyDescent="0.3">
      <c r="A564" s="11"/>
      <c r="B564" s="11"/>
      <c r="C564" s="11"/>
      <c r="D564" s="11"/>
      <c r="E564" s="12"/>
      <c r="F564" s="12"/>
      <c r="G564" s="12"/>
      <c r="H564" s="12"/>
      <c r="I564" s="12"/>
      <c r="J564" s="12"/>
      <c r="K564" s="12"/>
      <c r="L564" s="12"/>
      <c r="M564" s="11"/>
      <c r="Q564" s="1" t="s">
        <v>502</v>
      </c>
    </row>
    <row r="565" spans="1:48" ht="30" customHeight="1" x14ac:dyDescent="0.3">
      <c r="A565" s="11"/>
      <c r="B565" s="11"/>
      <c r="C565" s="11"/>
      <c r="D565" s="11"/>
      <c r="E565" s="12"/>
      <c r="F565" s="12"/>
      <c r="G565" s="12"/>
      <c r="H565" s="12"/>
      <c r="I565" s="12"/>
      <c r="J565" s="12"/>
      <c r="K565" s="12"/>
      <c r="L565" s="12"/>
      <c r="M565" s="11"/>
      <c r="Q565" s="1" t="s">
        <v>502</v>
      </c>
    </row>
    <row r="566" spans="1:48" ht="30" customHeight="1" x14ac:dyDescent="0.3">
      <c r="A566" s="11"/>
      <c r="B566" s="11"/>
      <c r="C566" s="11"/>
      <c r="D566" s="11"/>
      <c r="E566" s="12"/>
      <c r="F566" s="12"/>
      <c r="G566" s="12"/>
      <c r="H566" s="12"/>
      <c r="I566" s="12"/>
      <c r="J566" s="12"/>
      <c r="K566" s="12"/>
      <c r="L566" s="12"/>
      <c r="M566" s="11"/>
      <c r="Q566" s="1" t="s">
        <v>502</v>
      </c>
    </row>
    <row r="567" spans="1:48" ht="30" customHeight="1" x14ac:dyDescent="0.3">
      <c r="A567" s="11"/>
      <c r="B567" s="11"/>
      <c r="C567" s="11"/>
      <c r="D567" s="11"/>
      <c r="E567" s="12"/>
      <c r="F567" s="12"/>
      <c r="G567" s="12"/>
      <c r="H567" s="12"/>
      <c r="I567" s="12"/>
      <c r="J567" s="12"/>
      <c r="K567" s="12"/>
      <c r="L567" s="12"/>
      <c r="M567" s="11"/>
      <c r="Q567" s="1" t="s">
        <v>502</v>
      </c>
    </row>
    <row r="568" spans="1:48" ht="30" customHeight="1" x14ac:dyDescent="0.3">
      <c r="A568" s="11"/>
      <c r="B568" s="11"/>
      <c r="C568" s="11"/>
      <c r="D568" s="11"/>
      <c r="E568" s="12"/>
      <c r="F568" s="12"/>
      <c r="G568" s="12"/>
      <c r="H568" s="12"/>
      <c r="I568" s="12"/>
      <c r="J568" s="12"/>
      <c r="K568" s="12"/>
      <c r="L568" s="12"/>
      <c r="M568" s="11"/>
      <c r="Q568" s="1" t="s">
        <v>502</v>
      </c>
    </row>
    <row r="569" spans="1:48" ht="30" customHeight="1" x14ac:dyDescent="0.3">
      <c r="A569" s="11"/>
      <c r="B569" s="11"/>
      <c r="C569" s="11"/>
      <c r="D569" s="11"/>
      <c r="E569" s="12"/>
      <c r="F569" s="12"/>
      <c r="G569" s="12"/>
      <c r="H569" s="12"/>
      <c r="I569" s="12"/>
      <c r="J569" s="12"/>
      <c r="K569" s="12"/>
      <c r="L569" s="12"/>
      <c r="M569" s="11"/>
      <c r="Q569" s="1" t="s">
        <v>502</v>
      </c>
    </row>
    <row r="570" spans="1:48" ht="30" customHeight="1" x14ac:dyDescent="0.3">
      <c r="A570" s="11"/>
      <c r="B570" s="11"/>
      <c r="C570" s="11"/>
      <c r="D570" s="11"/>
      <c r="E570" s="12"/>
      <c r="F570" s="12"/>
      <c r="G570" s="12"/>
      <c r="H570" s="12"/>
      <c r="I570" s="12"/>
      <c r="J570" s="12"/>
      <c r="K570" s="12"/>
      <c r="L570" s="12"/>
      <c r="M570" s="11"/>
      <c r="Q570" s="1" t="s">
        <v>502</v>
      </c>
    </row>
    <row r="571" spans="1:48" ht="30" customHeight="1" x14ac:dyDescent="0.3">
      <c r="A571" s="11"/>
      <c r="B571" s="11"/>
      <c r="C571" s="11"/>
      <c r="D571" s="11"/>
      <c r="E571" s="12"/>
      <c r="F571" s="12"/>
      <c r="G571" s="12"/>
      <c r="H571" s="12"/>
      <c r="I571" s="12"/>
      <c r="J571" s="12"/>
      <c r="K571" s="12"/>
      <c r="L571" s="12"/>
      <c r="M571" s="11"/>
      <c r="Q571" s="1" t="s">
        <v>502</v>
      </c>
    </row>
    <row r="572" spans="1:48" ht="30" customHeight="1" x14ac:dyDescent="0.3">
      <c r="A572" s="11"/>
      <c r="B572" s="11"/>
      <c r="C572" s="11"/>
      <c r="D572" s="11"/>
      <c r="E572" s="12"/>
      <c r="F572" s="12"/>
      <c r="G572" s="12"/>
      <c r="H572" s="12"/>
      <c r="I572" s="12"/>
      <c r="J572" s="12"/>
      <c r="K572" s="12"/>
      <c r="L572" s="12"/>
      <c r="M572" s="11"/>
      <c r="Q572" s="1" t="s">
        <v>502</v>
      </c>
    </row>
    <row r="573" spans="1:48" ht="30" customHeight="1" x14ac:dyDescent="0.3">
      <c r="A573" s="11"/>
      <c r="B573" s="11"/>
      <c r="C573" s="11"/>
      <c r="D573" s="11"/>
      <c r="E573" s="12"/>
      <c r="F573" s="12"/>
      <c r="G573" s="12"/>
      <c r="H573" s="12"/>
      <c r="I573" s="12"/>
      <c r="J573" s="12"/>
      <c r="K573" s="12"/>
      <c r="L573" s="12"/>
      <c r="M573" s="11"/>
      <c r="Q573" s="1" t="s">
        <v>502</v>
      </c>
    </row>
    <row r="574" spans="1:48" ht="30" customHeight="1" x14ac:dyDescent="0.3">
      <c r="A574" s="11"/>
      <c r="B574" s="11"/>
      <c r="C574" s="11"/>
      <c r="D574" s="11"/>
      <c r="E574" s="12"/>
      <c r="F574" s="12"/>
      <c r="G574" s="12"/>
      <c r="H574" s="12"/>
      <c r="I574" s="12"/>
      <c r="J574" s="12"/>
      <c r="K574" s="12"/>
      <c r="L574" s="12"/>
      <c r="M574" s="11"/>
      <c r="Q574" s="1" t="s">
        <v>502</v>
      </c>
    </row>
    <row r="575" spans="1:48" ht="30" customHeight="1" x14ac:dyDescent="0.3">
      <c r="A575" s="11"/>
      <c r="B575" s="11"/>
      <c r="C575" s="11"/>
      <c r="D575" s="11"/>
      <c r="E575" s="12"/>
      <c r="F575" s="12"/>
      <c r="G575" s="12"/>
      <c r="H575" s="12"/>
      <c r="I575" s="12"/>
      <c r="J575" s="12"/>
      <c r="K575" s="12"/>
      <c r="L575" s="12"/>
      <c r="M575" s="11"/>
      <c r="Q575" s="1" t="s">
        <v>502</v>
      </c>
    </row>
    <row r="576" spans="1:48" ht="30" customHeight="1" x14ac:dyDescent="0.3">
      <c r="A576" s="11"/>
      <c r="B576" s="11"/>
      <c r="C576" s="11"/>
      <c r="D576" s="11"/>
      <c r="E576" s="12"/>
      <c r="F576" s="12"/>
      <c r="G576" s="12"/>
      <c r="H576" s="12"/>
      <c r="I576" s="12"/>
      <c r="J576" s="12"/>
      <c r="K576" s="12"/>
      <c r="L576" s="12"/>
      <c r="M576" s="11"/>
      <c r="Q576" s="1" t="s">
        <v>502</v>
      </c>
    </row>
    <row r="577" spans="1:48" ht="30" customHeight="1" x14ac:dyDescent="0.3">
      <c r="A577" s="11"/>
      <c r="B577" s="11"/>
      <c r="C577" s="11"/>
      <c r="D577" s="11"/>
      <c r="E577" s="12"/>
      <c r="F577" s="12"/>
      <c r="G577" s="12"/>
      <c r="H577" s="12"/>
      <c r="I577" s="12"/>
      <c r="J577" s="12"/>
      <c r="K577" s="12"/>
      <c r="L577" s="12"/>
      <c r="M577" s="11"/>
      <c r="Q577" s="1" t="s">
        <v>502</v>
      </c>
    </row>
    <row r="578" spans="1:48" ht="30" customHeight="1" x14ac:dyDescent="0.3">
      <c r="A578" s="13" t="s">
        <v>76</v>
      </c>
      <c r="B578" s="11"/>
      <c r="C578" s="11"/>
      <c r="D578" s="11"/>
      <c r="E578" s="12"/>
      <c r="F578" s="12"/>
      <c r="G578" s="12"/>
      <c r="H578" s="12"/>
      <c r="I578" s="12"/>
      <c r="J578" s="12"/>
      <c r="K578" s="12"/>
      <c r="L578" s="12"/>
      <c r="M578" s="11"/>
      <c r="N578" t="s">
        <v>77</v>
      </c>
    </row>
    <row r="579" spans="1:48" ht="30" customHeight="1" x14ac:dyDescent="0.3">
      <c r="A579" s="13" t="s">
        <v>517</v>
      </c>
      <c r="B579" s="13" t="s">
        <v>519</v>
      </c>
      <c r="C579" s="11"/>
      <c r="D579" s="11"/>
      <c r="E579" s="12"/>
      <c r="F579" s="12"/>
      <c r="G579" s="12"/>
      <c r="H579" s="12"/>
      <c r="I579" s="12"/>
      <c r="J579" s="12"/>
      <c r="K579" s="12"/>
      <c r="L579" s="12"/>
      <c r="M579" s="11"/>
      <c r="Q579" s="1" t="s">
        <v>518</v>
      </c>
    </row>
    <row r="580" spans="1:48" ht="30" customHeight="1" x14ac:dyDescent="0.3">
      <c r="A580" s="13" t="s">
        <v>59</v>
      </c>
      <c r="B580" s="13" t="s">
        <v>60</v>
      </c>
      <c r="C580" s="13" t="s">
        <v>61</v>
      </c>
      <c r="D580" s="11">
        <v>1</v>
      </c>
      <c r="E580" s="12"/>
      <c r="F580" s="12"/>
      <c r="G580" s="12"/>
      <c r="H580" s="12"/>
      <c r="I580" s="12"/>
      <c r="J580" s="12"/>
      <c r="K580" s="12"/>
      <c r="L580" s="12"/>
      <c r="M580" s="13" t="s">
        <v>52</v>
      </c>
      <c r="N580" s="1" t="s">
        <v>62</v>
      </c>
      <c r="O580" s="1" t="s">
        <v>52</v>
      </c>
      <c r="P580" s="1" t="s">
        <v>52</v>
      </c>
      <c r="Q580" s="1" t="s">
        <v>518</v>
      </c>
      <c r="R580" s="1" t="s">
        <v>63</v>
      </c>
      <c r="S580" s="1" t="s">
        <v>64</v>
      </c>
      <c r="T580" s="1" t="s">
        <v>64</v>
      </c>
      <c r="AR580" s="1" t="s">
        <v>52</v>
      </c>
      <c r="AS580" s="1" t="s">
        <v>52</v>
      </c>
      <c r="AU580" s="1" t="s">
        <v>520</v>
      </c>
      <c r="AV580">
        <v>186</v>
      </c>
    </row>
    <row r="581" spans="1:48" ht="30" customHeight="1" x14ac:dyDescent="0.3">
      <c r="A581" s="13" t="s">
        <v>66</v>
      </c>
      <c r="B581" s="13" t="s">
        <v>67</v>
      </c>
      <c r="C581" s="13" t="s">
        <v>68</v>
      </c>
      <c r="D581" s="11">
        <v>15</v>
      </c>
      <c r="E581" s="12"/>
      <c r="F581" s="12"/>
      <c r="G581" s="12"/>
      <c r="H581" s="12"/>
      <c r="I581" s="12"/>
      <c r="J581" s="12"/>
      <c r="K581" s="12"/>
      <c r="L581" s="12"/>
      <c r="M581" s="13" t="s">
        <v>52</v>
      </c>
      <c r="N581" s="1" t="s">
        <v>69</v>
      </c>
      <c r="O581" s="1" t="s">
        <v>52</v>
      </c>
      <c r="P581" s="1" t="s">
        <v>52</v>
      </c>
      <c r="Q581" s="1" t="s">
        <v>518</v>
      </c>
      <c r="R581" s="1" t="s">
        <v>63</v>
      </c>
      <c r="S581" s="1" t="s">
        <v>64</v>
      </c>
      <c r="T581" s="1" t="s">
        <v>64</v>
      </c>
      <c r="AR581" s="1" t="s">
        <v>52</v>
      </c>
      <c r="AS581" s="1" t="s">
        <v>52</v>
      </c>
      <c r="AU581" s="1" t="s">
        <v>521</v>
      </c>
      <c r="AV581">
        <v>187</v>
      </c>
    </row>
    <row r="582" spans="1:48" ht="30" customHeight="1" x14ac:dyDescent="0.3">
      <c r="A582" s="13" t="s">
        <v>71</v>
      </c>
      <c r="B582" s="13" t="s">
        <v>72</v>
      </c>
      <c r="C582" s="13" t="s">
        <v>73</v>
      </c>
      <c r="D582" s="11">
        <v>1</v>
      </c>
      <c r="E582" s="12"/>
      <c r="F582" s="12"/>
      <c r="G582" s="12"/>
      <c r="H582" s="12"/>
      <c r="I582" s="12"/>
      <c r="J582" s="12"/>
      <c r="K582" s="12"/>
      <c r="L582" s="12"/>
      <c r="M582" s="13" t="s">
        <v>52</v>
      </c>
      <c r="N582" s="1" t="s">
        <v>74</v>
      </c>
      <c r="O582" s="1" t="s">
        <v>52</v>
      </c>
      <c r="P582" s="1" t="s">
        <v>52</v>
      </c>
      <c r="Q582" s="1" t="s">
        <v>518</v>
      </c>
      <c r="R582" s="1" t="s">
        <v>63</v>
      </c>
      <c r="S582" s="1" t="s">
        <v>64</v>
      </c>
      <c r="T582" s="1" t="s">
        <v>64</v>
      </c>
      <c r="AR582" s="1" t="s">
        <v>52</v>
      </c>
      <c r="AS582" s="1" t="s">
        <v>52</v>
      </c>
      <c r="AU582" s="1" t="s">
        <v>522</v>
      </c>
      <c r="AV582">
        <v>188</v>
      </c>
    </row>
    <row r="583" spans="1:48" ht="30" customHeight="1" x14ac:dyDescent="0.3">
      <c r="A583" s="11"/>
      <c r="B583" s="11"/>
      <c r="C583" s="11"/>
      <c r="D583" s="11"/>
      <c r="E583" s="12"/>
      <c r="F583" s="12"/>
      <c r="G583" s="12"/>
      <c r="H583" s="12"/>
      <c r="I583" s="12"/>
      <c r="J583" s="12"/>
      <c r="K583" s="12"/>
      <c r="L583" s="12"/>
      <c r="M583" s="11"/>
      <c r="Q583" s="1" t="s">
        <v>518</v>
      </c>
    </row>
    <row r="584" spans="1:48" ht="30" customHeight="1" x14ac:dyDescent="0.3">
      <c r="A584" s="11"/>
      <c r="B584" s="11"/>
      <c r="C584" s="11"/>
      <c r="D584" s="11"/>
      <c r="E584" s="12"/>
      <c r="F584" s="12"/>
      <c r="G584" s="12"/>
      <c r="H584" s="12"/>
      <c r="I584" s="12"/>
      <c r="J584" s="12"/>
      <c r="K584" s="12"/>
      <c r="L584" s="12"/>
      <c r="M584" s="11"/>
      <c r="Q584" s="1" t="s">
        <v>518</v>
      </c>
    </row>
    <row r="585" spans="1:48" ht="30" customHeight="1" x14ac:dyDescent="0.3">
      <c r="A585" s="11"/>
      <c r="B585" s="11"/>
      <c r="C585" s="11"/>
      <c r="D585" s="11"/>
      <c r="E585" s="12"/>
      <c r="F585" s="12"/>
      <c r="G585" s="12"/>
      <c r="H585" s="12"/>
      <c r="I585" s="12"/>
      <c r="J585" s="12"/>
      <c r="K585" s="12"/>
      <c r="L585" s="12"/>
      <c r="M585" s="11"/>
      <c r="Q585" s="1" t="s">
        <v>518</v>
      </c>
    </row>
    <row r="586" spans="1:48" ht="30" customHeight="1" x14ac:dyDescent="0.3">
      <c r="A586" s="11"/>
      <c r="B586" s="11"/>
      <c r="C586" s="11"/>
      <c r="D586" s="11"/>
      <c r="E586" s="12"/>
      <c r="F586" s="12"/>
      <c r="G586" s="12"/>
      <c r="H586" s="12"/>
      <c r="I586" s="12"/>
      <c r="J586" s="12"/>
      <c r="K586" s="12"/>
      <c r="L586" s="12"/>
      <c r="M586" s="11"/>
      <c r="Q586" s="1" t="s">
        <v>518</v>
      </c>
    </row>
    <row r="587" spans="1:48" ht="30" customHeight="1" x14ac:dyDescent="0.3">
      <c r="A587" s="11"/>
      <c r="B587" s="11"/>
      <c r="C587" s="11"/>
      <c r="D587" s="11"/>
      <c r="E587" s="12"/>
      <c r="F587" s="12"/>
      <c r="G587" s="12"/>
      <c r="H587" s="12"/>
      <c r="I587" s="12"/>
      <c r="J587" s="12"/>
      <c r="K587" s="12"/>
      <c r="L587" s="12"/>
      <c r="M587" s="11"/>
      <c r="Q587" s="1" t="s">
        <v>518</v>
      </c>
    </row>
    <row r="588" spans="1:48" ht="30" customHeight="1" x14ac:dyDescent="0.3">
      <c r="A588" s="11"/>
      <c r="B588" s="11"/>
      <c r="C588" s="11"/>
      <c r="D588" s="11"/>
      <c r="E588" s="12"/>
      <c r="F588" s="12"/>
      <c r="G588" s="12"/>
      <c r="H588" s="12"/>
      <c r="I588" s="12"/>
      <c r="J588" s="12"/>
      <c r="K588" s="12"/>
      <c r="L588" s="12"/>
      <c r="M588" s="11"/>
      <c r="Q588" s="1" t="s">
        <v>518</v>
      </c>
    </row>
    <row r="589" spans="1:48" ht="30" customHeight="1" x14ac:dyDescent="0.3">
      <c r="A589" s="11"/>
      <c r="B589" s="11"/>
      <c r="C589" s="11"/>
      <c r="D589" s="11"/>
      <c r="E589" s="12"/>
      <c r="F589" s="12"/>
      <c r="G589" s="12"/>
      <c r="H589" s="12"/>
      <c r="I589" s="12"/>
      <c r="J589" s="12"/>
      <c r="K589" s="12"/>
      <c r="L589" s="12"/>
      <c r="M589" s="11"/>
      <c r="Q589" s="1" t="s">
        <v>518</v>
      </c>
    </row>
    <row r="590" spans="1:48" ht="30" customHeight="1" x14ac:dyDescent="0.3">
      <c r="A590" s="11"/>
      <c r="B590" s="11"/>
      <c r="C590" s="11"/>
      <c r="D590" s="11"/>
      <c r="E590" s="12"/>
      <c r="F590" s="12"/>
      <c r="G590" s="12"/>
      <c r="H590" s="12"/>
      <c r="I590" s="12"/>
      <c r="J590" s="12"/>
      <c r="K590" s="12"/>
      <c r="L590" s="12"/>
      <c r="M590" s="11"/>
      <c r="Q590" s="1" t="s">
        <v>518</v>
      </c>
    </row>
    <row r="591" spans="1:48" ht="30" customHeight="1" x14ac:dyDescent="0.3">
      <c r="A591" s="11"/>
      <c r="B591" s="11"/>
      <c r="C591" s="11"/>
      <c r="D591" s="11"/>
      <c r="E591" s="12"/>
      <c r="F591" s="12"/>
      <c r="G591" s="12"/>
      <c r="H591" s="12"/>
      <c r="I591" s="12"/>
      <c r="J591" s="12"/>
      <c r="K591" s="12"/>
      <c r="L591" s="12"/>
      <c r="M591" s="11"/>
      <c r="Q591" s="1" t="s">
        <v>518</v>
      </c>
    </row>
    <row r="592" spans="1:48" ht="30" customHeight="1" x14ac:dyDescent="0.3">
      <c r="A592" s="11"/>
      <c r="B592" s="11"/>
      <c r="C592" s="11"/>
      <c r="D592" s="11"/>
      <c r="E592" s="12"/>
      <c r="F592" s="12"/>
      <c r="G592" s="12"/>
      <c r="H592" s="12"/>
      <c r="I592" s="12"/>
      <c r="J592" s="12"/>
      <c r="K592" s="12"/>
      <c r="L592" s="12"/>
      <c r="M592" s="11"/>
      <c r="Q592" s="1" t="s">
        <v>518</v>
      </c>
    </row>
    <row r="593" spans="1:48" ht="30" customHeight="1" x14ac:dyDescent="0.3">
      <c r="A593" s="11"/>
      <c r="B593" s="11"/>
      <c r="C593" s="11"/>
      <c r="D593" s="11"/>
      <c r="E593" s="12"/>
      <c r="F593" s="12"/>
      <c r="G593" s="12"/>
      <c r="H593" s="12"/>
      <c r="I593" s="12"/>
      <c r="J593" s="12"/>
      <c r="K593" s="12"/>
      <c r="L593" s="12"/>
      <c r="M593" s="11"/>
      <c r="Q593" s="1" t="s">
        <v>518</v>
      </c>
    </row>
    <row r="594" spans="1:48" ht="30" customHeight="1" x14ac:dyDescent="0.3">
      <c r="A594" s="11"/>
      <c r="B594" s="11"/>
      <c r="C594" s="11"/>
      <c r="D594" s="11"/>
      <c r="E594" s="12"/>
      <c r="F594" s="12"/>
      <c r="G594" s="12"/>
      <c r="H594" s="12"/>
      <c r="I594" s="12"/>
      <c r="J594" s="12"/>
      <c r="K594" s="12"/>
      <c r="L594" s="12"/>
      <c r="M594" s="11"/>
      <c r="Q594" s="1" t="s">
        <v>518</v>
      </c>
    </row>
    <row r="595" spans="1:48" ht="30" customHeight="1" x14ac:dyDescent="0.3">
      <c r="A595" s="11"/>
      <c r="B595" s="11"/>
      <c r="C595" s="11"/>
      <c r="D595" s="11"/>
      <c r="E595" s="12"/>
      <c r="F595" s="12"/>
      <c r="G595" s="12"/>
      <c r="H595" s="12"/>
      <c r="I595" s="12"/>
      <c r="J595" s="12"/>
      <c r="K595" s="12"/>
      <c r="L595" s="12"/>
      <c r="M595" s="11"/>
      <c r="Q595" s="1" t="s">
        <v>518</v>
      </c>
    </row>
    <row r="596" spans="1:48" ht="30" customHeight="1" x14ac:dyDescent="0.3">
      <c r="A596" s="11"/>
      <c r="B596" s="11"/>
      <c r="C596" s="11"/>
      <c r="D596" s="11"/>
      <c r="E596" s="12"/>
      <c r="F596" s="12"/>
      <c r="G596" s="12"/>
      <c r="H596" s="12"/>
      <c r="I596" s="12"/>
      <c r="J596" s="12"/>
      <c r="K596" s="12"/>
      <c r="L596" s="12"/>
      <c r="M596" s="11"/>
      <c r="Q596" s="1" t="s">
        <v>518</v>
      </c>
    </row>
    <row r="597" spans="1:48" ht="30" customHeight="1" x14ac:dyDescent="0.3">
      <c r="A597" s="11"/>
      <c r="B597" s="11"/>
      <c r="C597" s="11"/>
      <c r="D597" s="11"/>
      <c r="E597" s="12"/>
      <c r="F597" s="12"/>
      <c r="G597" s="12"/>
      <c r="H597" s="12"/>
      <c r="I597" s="12"/>
      <c r="J597" s="12"/>
      <c r="K597" s="12"/>
      <c r="L597" s="12"/>
      <c r="M597" s="11"/>
      <c r="Q597" s="1" t="s">
        <v>518</v>
      </c>
    </row>
    <row r="598" spans="1:48" ht="30" customHeight="1" x14ac:dyDescent="0.3">
      <c r="A598" s="11"/>
      <c r="B598" s="11"/>
      <c r="C598" s="11"/>
      <c r="D598" s="11"/>
      <c r="E598" s="12"/>
      <c r="F598" s="12"/>
      <c r="G598" s="12"/>
      <c r="H598" s="12"/>
      <c r="I598" s="12"/>
      <c r="J598" s="12"/>
      <c r="K598" s="12"/>
      <c r="L598" s="12"/>
      <c r="M598" s="11"/>
      <c r="Q598" s="1" t="s">
        <v>518</v>
      </c>
    </row>
    <row r="599" spans="1:48" ht="30" customHeight="1" x14ac:dyDescent="0.3">
      <c r="A599" s="11"/>
      <c r="B599" s="11"/>
      <c r="C599" s="11"/>
      <c r="D599" s="11"/>
      <c r="E599" s="12"/>
      <c r="F599" s="12"/>
      <c r="G599" s="12"/>
      <c r="H599" s="12"/>
      <c r="I599" s="12"/>
      <c r="J599" s="12"/>
      <c r="K599" s="12"/>
      <c r="L599" s="12"/>
      <c r="M599" s="11"/>
      <c r="Q599" s="1" t="s">
        <v>518</v>
      </c>
    </row>
    <row r="600" spans="1:48" ht="30" customHeight="1" x14ac:dyDescent="0.3">
      <c r="A600" s="11"/>
      <c r="B600" s="11"/>
      <c r="C600" s="11"/>
      <c r="D600" s="11"/>
      <c r="E600" s="12"/>
      <c r="F600" s="12"/>
      <c r="G600" s="12"/>
      <c r="H600" s="12"/>
      <c r="I600" s="12"/>
      <c r="J600" s="12"/>
      <c r="K600" s="12"/>
      <c r="L600" s="12"/>
      <c r="M600" s="11"/>
      <c r="Q600" s="1" t="s">
        <v>518</v>
      </c>
    </row>
    <row r="601" spans="1:48" ht="30" customHeight="1" x14ac:dyDescent="0.3">
      <c r="A601" s="11"/>
      <c r="B601" s="11"/>
      <c r="C601" s="11"/>
      <c r="D601" s="11"/>
      <c r="E601" s="12"/>
      <c r="F601" s="12"/>
      <c r="G601" s="12"/>
      <c r="H601" s="12"/>
      <c r="I601" s="12"/>
      <c r="J601" s="12"/>
      <c r="K601" s="12"/>
      <c r="L601" s="12"/>
      <c r="M601" s="11"/>
      <c r="Q601" s="1" t="s">
        <v>518</v>
      </c>
    </row>
    <row r="602" spans="1:48" ht="30" customHeight="1" x14ac:dyDescent="0.3">
      <c r="A602" s="11"/>
      <c r="B602" s="11"/>
      <c r="C602" s="11"/>
      <c r="D602" s="11"/>
      <c r="E602" s="12"/>
      <c r="F602" s="12"/>
      <c r="G602" s="12"/>
      <c r="H602" s="12"/>
      <c r="I602" s="12"/>
      <c r="J602" s="12"/>
      <c r="K602" s="12"/>
      <c r="L602" s="12"/>
      <c r="M602" s="11"/>
      <c r="Q602" s="1" t="s">
        <v>518</v>
      </c>
    </row>
    <row r="603" spans="1:48" ht="30" customHeight="1" x14ac:dyDescent="0.3">
      <c r="A603" s="13" t="s">
        <v>76</v>
      </c>
      <c r="B603" s="11"/>
      <c r="C603" s="11"/>
      <c r="D603" s="11"/>
      <c r="E603" s="12"/>
      <c r="F603" s="12"/>
      <c r="G603" s="12"/>
      <c r="H603" s="12"/>
      <c r="I603" s="12"/>
      <c r="J603" s="12"/>
      <c r="K603" s="12"/>
      <c r="L603" s="12"/>
      <c r="M603" s="11"/>
      <c r="N603" t="s">
        <v>77</v>
      </c>
    </row>
    <row r="604" spans="1:48" ht="30" customHeight="1" x14ac:dyDescent="0.3">
      <c r="A604" s="13" t="s">
        <v>523</v>
      </c>
      <c r="B604" s="13" t="s">
        <v>519</v>
      </c>
      <c r="C604" s="11"/>
      <c r="D604" s="11"/>
      <c r="E604" s="12"/>
      <c r="F604" s="12"/>
      <c r="G604" s="12"/>
      <c r="H604" s="12"/>
      <c r="I604" s="12"/>
      <c r="J604" s="12"/>
      <c r="K604" s="12"/>
      <c r="L604" s="12"/>
      <c r="M604" s="11"/>
      <c r="Q604" s="1" t="s">
        <v>524</v>
      </c>
    </row>
    <row r="605" spans="1:48" ht="30" customHeight="1" x14ac:dyDescent="0.3">
      <c r="A605" s="13" t="s">
        <v>80</v>
      </c>
      <c r="B605" s="13" t="s">
        <v>81</v>
      </c>
      <c r="C605" s="13" t="s">
        <v>82</v>
      </c>
      <c r="D605" s="11">
        <v>0.107</v>
      </c>
      <c r="E605" s="12"/>
      <c r="F605" s="12"/>
      <c r="G605" s="12"/>
      <c r="H605" s="12"/>
      <c r="I605" s="12"/>
      <c r="J605" s="12"/>
      <c r="K605" s="12"/>
      <c r="L605" s="12"/>
      <c r="M605" s="13" t="s">
        <v>52</v>
      </c>
      <c r="N605" s="1" t="s">
        <v>83</v>
      </c>
      <c r="O605" s="1" t="s">
        <v>52</v>
      </c>
      <c r="P605" s="1" t="s">
        <v>52</v>
      </c>
      <c r="Q605" s="1" t="s">
        <v>524</v>
      </c>
      <c r="R605" s="1" t="s">
        <v>64</v>
      </c>
      <c r="S605" s="1" t="s">
        <v>64</v>
      </c>
      <c r="T605" s="1" t="s">
        <v>63</v>
      </c>
      <c r="AR605" s="1" t="s">
        <v>52</v>
      </c>
      <c r="AS605" s="1" t="s">
        <v>52</v>
      </c>
      <c r="AU605" s="1" t="s">
        <v>525</v>
      </c>
      <c r="AV605">
        <v>190</v>
      </c>
    </row>
    <row r="606" spans="1:48" ht="30" customHeight="1" x14ac:dyDescent="0.3">
      <c r="A606" s="13" t="s">
        <v>85</v>
      </c>
      <c r="B606" s="13" t="s">
        <v>86</v>
      </c>
      <c r="C606" s="13" t="s">
        <v>82</v>
      </c>
      <c r="D606" s="11">
        <v>0.10299999999999999</v>
      </c>
      <c r="E606" s="12"/>
      <c r="F606" s="12"/>
      <c r="G606" s="12"/>
      <c r="H606" s="12"/>
      <c r="I606" s="12"/>
      <c r="J606" s="12"/>
      <c r="K606" s="12"/>
      <c r="L606" s="12"/>
      <c r="M606" s="13" t="s">
        <v>52</v>
      </c>
      <c r="N606" s="1" t="s">
        <v>87</v>
      </c>
      <c r="O606" s="1" t="s">
        <v>52</v>
      </c>
      <c r="P606" s="1" t="s">
        <v>52</v>
      </c>
      <c r="Q606" s="1" t="s">
        <v>524</v>
      </c>
      <c r="R606" s="1" t="s">
        <v>63</v>
      </c>
      <c r="S606" s="1" t="s">
        <v>64</v>
      </c>
      <c r="T606" s="1" t="s">
        <v>64</v>
      </c>
      <c r="AR606" s="1" t="s">
        <v>52</v>
      </c>
      <c r="AS606" s="1" t="s">
        <v>52</v>
      </c>
      <c r="AU606" s="1" t="s">
        <v>526</v>
      </c>
      <c r="AV606">
        <v>191</v>
      </c>
    </row>
    <row r="607" spans="1:48" ht="30" customHeight="1" x14ac:dyDescent="0.3">
      <c r="A607" s="11"/>
      <c r="B607" s="11"/>
      <c r="C607" s="11"/>
      <c r="D607" s="11"/>
      <c r="E607" s="12"/>
      <c r="F607" s="12"/>
      <c r="G607" s="12"/>
      <c r="H607" s="12"/>
      <c r="I607" s="12"/>
      <c r="J607" s="12"/>
      <c r="K607" s="12"/>
      <c r="L607" s="12"/>
      <c r="M607" s="11"/>
      <c r="Q607" s="1" t="s">
        <v>524</v>
      </c>
    </row>
    <row r="608" spans="1:48" ht="30" customHeight="1" x14ac:dyDescent="0.3">
      <c r="A608" s="11"/>
      <c r="B608" s="11"/>
      <c r="C608" s="11"/>
      <c r="D608" s="11"/>
      <c r="E608" s="12"/>
      <c r="F608" s="12"/>
      <c r="G608" s="12"/>
      <c r="H608" s="12"/>
      <c r="I608" s="12"/>
      <c r="J608" s="12"/>
      <c r="K608" s="12"/>
      <c r="L608" s="12"/>
      <c r="M608" s="11"/>
      <c r="Q608" s="1" t="s">
        <v>524</v>
      </c>
    </row>
    <row r="609" spans="1:17" ht="30" customHeight="1" x14ac:dyDescent="0.3">
      <c r="A609" s="11"/>
      <c r="B609" s="11"/>
      <c r="C609" s="11"/>
      <c r="D609" s="11"/>
      <c r="E609" s="12"/>
      <c r="F609" s="12"/>
      <c r="G609" s="12"/>
      <c r="H609" s="12"/>
      <c r="I609" s="12"/>
      <c r="J609" s="12"/>
      <c r="K609" s="12"/>
      <c r="L609" s="12"/>
      <c r="M609" s="11"/>
      <c r="Q609" s="1" t="s">
        <v>524</v>
      </c>
    </row>
    <row r="610" spans="1:17" ht="30" customHeight="1" x14ac:dyDescent="0.3">
      <c r="A610" s="11"/>
      <c r="B610" s="11"/>
      <c r="C610" s="11"/>
      <c r="D610" s="11"/>
      <c r="E610" s="12"/>
      <c r="F610" s="12"/>
      <c r="G610" s="12"/>
      <c r="H610" s="12"/>
      <c r="I610" s="12"/>
      <c r="J610" s="12"/>
      <c r="K610" s="12"/>
      <c r="L610" s="12"/>
      <c r="M610" s="11"/>
      <c r="Q610" s="1" t="s">
        <v>524</v>
      </c>
    </row>
    <row r="611" spans="1:17" ht="30" customHeight="1" x14ac:dyDescent="0.3">
      <c r="A611" s="11"/>
      <c r="B611" s="11"/>
      <c r="C611" s="11"/>
      <c r="D611" s="11"/>
      <c r="E611" s="12"/>
      <c r="F611" s="12"/>
      <c r="G611" s="12"/>
      <c r="H611" s="12"/>
      <c r="I611" s="12"/>
      <c r="J611" s="12"/>
      <c r="K611" s="12"/>
      <c r="L611" s="12"/>
      <c r="M611" s="11"/>
      <c r="Q611" s="1" t="s">
        <v>524</v>
      </c>
    </row>
    <row r="612" spans="1:17" ht="30" customHeight="1" x14ac:dyDescent="0.3">
      <c r="A612" s="11"/>
      <c r="B612" s="11"/>
      <c r="C612" s="11"/>
      <c r="D612" s="11"/>
      <c r="E612" s="12"/>
      <c r="F612" s="12"/>
      <c r="G612" s="12"/>
      <c r="H612" s="12"/>
      <c r="I612" s="12"/>
      <c r="J612" s="12"/>
      <c r="K612" s="12"/>
      <c r="L612" s="12"/>
      <c r="M612" s="11"/>
      <c r="Q612" s="1" t="s">
        <v>524</v>
      </c>
    </row>
    <row r="613" spans="1:17" ht="30" customHeight="1" x14ac:dyDescent="0.3">
      <c r="A613" s="11"/>
      <c r="B613" s="11"/>
      <c r="C613" s="11"/>
      <c r="D613" s="11"/>
      <c r="E613" s="12"/>
      <c r="F613" s="12"/>
      <c r="G613" s="12"/>
      <c r="H613" s="12"/>
      <c r="I613" s="12"/>
      <c r="J613" s="12"/>
      <c r="K613" s="12"/>
      <c r="L613" s="12"/>
      <c r="M613" s="11"/>
      <c r="Q613" s="1" t="s">
        <v>524</v>
      </c>
    </row>
    <row r="614" spans="1:17" ht="30" customHeight="1" x14ac:dyDescent="0.3">
      <c r="A614" s="11"/>
      <c r="B614" s="11"/>
      <c r="C614" s="11"/>
      <c r="D614" s="11"/>
      <c r="E614" s="12"/>
      <c r="F614" s="12"/>
      <c r="G614" s="12"/>
      <c r="H614" s="12"/>
      <c r="I614" s="12"/>
      <c r="J614" s="12"/>
      <c r="K614" s="12"/>
      <c r="L614" s="12"/>
      <c r="M614" s="11"/>
      <c r="Q614" s="1" t="s">
        <v>524</v>
      </c>
    </row>
    <row r="615" spans="1:17" ht="30" customHeight="1" x14ac:dyDescent="0.3">
      <c r="A615" s="11"/>
      <c r="B615" s="11"/>
      <c r="C615" s="11"/>
      <c r="D615" s="11"/>
      <c r="E615" s="12"/>
      <c r="F615" s="12"/>
      <c r="G615" s="12"/>
      <c r="H615" s="12"/>
      <c r="I615" s="12"/>
      <c r="J615" s="12"/>
      <c r="K615" s="12"/>
      <c r="L615" s="12"/>
      <c r="M615" s="11"/>
      <c r="Q615" s="1" t="s">
        <v>524</v>
      </c>
    </row>
    <row r="616" spans="1:17" ht="30" customHeight="1" x14ac:dyDescent="0.3">
      <c r="A616" s="11"/>
      <c r="B616" s="11"/>
      <c r="C616" s="11"/>
      <c r="D616" s="11"/>
      <c r="E616" s="12"/>
      <c r="F616" s="12"/>
      <c r="G616" s="12"/>
      <c r="H616" s="12"/>
      <c r="I616" s="12"/>
      <c r="J616" s="12"/>
      <c r="K616" s="12"/>
      <c r="L616" s="12"/>
      <c r="M616" s="11"/>
      <c r="Q616" s="1" t="s">
        <v>524</v>
      </c>
    </row>
    <row r="617" spans="1:17" ht="30" customHeight="1" x14ac:dyDescent="0.3">
      <c r="A617" s="11"/>
      <c r="B617" s="11"/>
      <c r="C617" s="11"/>
      <c r="D617" s="11"/>
      <c r="E617" s="12"/>
      <c r="F617" s="12"/>
      <c r="G617" s="12"/>
      <c r="H617" s="12"/>
      <c r="I617" s="12"/>
      <c r="J617" s="12"/>
      <c r="K617" s="12"/>
      <c r="L617" s="12"/>
      <c r="M617" s="11"/>
      <c r="Q617" s="1" t="s">
        <v>524</v>
      </c>
    </row>
    <row r="618" spans="1:17" ht="30" customHeight="1" x14ac:dyDescent="0.3">
      <c r="A618" s="11"/>
      <c r="B618" s="11"/>
      <c r="C618" s="11"/>
      <c r="D618" s="11"/>
      <c r="E618" s="12"/>
      <c r="F618" s="12"/>
      <c r="G618" s="12"/>
      <c r="H618" s="12"/>
      <c r="I618" s="12"/>
      <c r="J618" s="12"/>
      <c r="K618" s="12"/>
      <c r="L618" s="12"/>
      <c r="M618" s="11"/>
      <c r="Q618" s="1" t="s">
        <v>524</v>
      </c>
    </row>
    <row r="619" spans="1:17" ht="30" customHeight="1" x14ac:dyDescent="0.3">
      <c r="A619" s="11"/>
      <c r="B619" s="11"/>
      <c r="C619" s="11"/>
      <c r="D619" s="11"/>
      <c r="E619" s="12"/>
      <c r="F619" s="12"/>
      <c r="G619" s="12"/>
      <c r="H619" s="12"/>
      <c r="I619" s="12"/>
      <c r="J619" s="12"/>
      <c r="K619" s="12"/>
      <c r="L619" s="12"/>
      <c r="M619" s="11"/>
      <c r="Q619" s="1" t="s">
        <v>524</v>
      </c>
    </row>
    <row r="620" spans="1:17" ht="30" customHeight="1" x14ac:dyDescent="0.3">
      <c r="A620" s="11"/>
      <c r="B620" s="11"/>
      <c r="C620" s="11"/>
      <c r="D620" s="11"/>
      <c r="E620" s="12"/>
      <c r="F620" s="12"/>
      <c r="G620" s="12"/>
      <c r="H620" s="12"/>
      <c r="I620" s="12"/>
      <c r="J620" s="12"/>
      <c r="K620" s="12"/>
      <c r="L620" s="12"/>
      <c r="M620" s="11"/>
      <c r="Q620" s="1" t="s">
        <v>524</v>
      </c>
    </row>
    <row r="621" spans="1:17" ht="30" customHeight="1" x14ac:dyDescent="0.3">
      <c r="A621" s="11"/>
      <c r="B621" s="11"/>
      <c r="C621" s="11"/>
      <c r="D621" s="11"/>
      <c r="E621" s="12"/>
      <c r="F621" s="12"/>
      <c r="G621" s="12"/>
      <c r="H621" s="12"/>
      <c r="I621" s="12"/>
      <c r="J621" s="12"/>
      <c r="K621" s="12"/>
      <c r="L621" s="12"/>
      <c r="M621" s="11"/>
      <c r="Q621" s="1" t="s">
        <v>524</v>
      </c>
    </row>
    <row r="622" spans="1:17" ht="30" customHeight="1" x14ac:dyDescent="0.3">
      <c r="A622" s="11"/>
      <c r="B622" s="11"/>
      <c r="C622" s="11"/>
      <c r="D622" s="11"/>
      <c r="E622" s="12"/>
      <c r="F622" s="12"/>
      <c r="G622" s="12"/>
      <c r="H622" s="12"/>
      <c r="I622" s="12"/>
      <c r="J622" s="12"/>
      <c r="K622" s="12"/>
      <c r="L622" s="12"/>
      <c r="M622" s="11"/>
      <c r="Q622" s="1" t="s">
        <v>524</v>
      </c>
    </row>
    <row r="623" spans="1:17" ht="30" customHeight="1" x14ac:dyDescent="0.3">
      <c r="A623" s="11"/>
      <c r="B623" s="11"/>
      <c r="C623" s="11"/>
      <c r="D623" s="11"/>
      <c r="E623" s="12"/>
      <c r="F623" s="12"/>
      <c r="G623" s="12"/>
      <c r="H623" s="12"/>
      <c r="I623" s="12"/>
      <c r="J623" s="12"/>
      <c r="K623" s="12"/>
      <c r="L623" s="12"/>
      <c r="M623" s="11"/>
      <c r="Q623" s="1" t="s">
        <v>524</v>
      </c>
    </row>
    <row r="624" spans="1:17" ht="30" customHeight="1" x14ac:dyDescent="0.3">
      <c r="A624" s="11"/>
      <c r="B624" s="11"/>
      <c r="C624" s="11"/>
      <c r="D624" s="11"/>
      <c r="E624" s="12"/>
      <c r="F624" s="12"/>
      <c r="G624" s="12"/>
      <c r="H624" s="12"/>
      <c r="I624" s="12"/>
      <c r="J624" s="12"/>
      <c r="K624" s="12"/>
      <c r="L624" s="12"/>
      <c r="M624" s="11"/>
      <c r="Q624" s="1" t="s">
        <v>524</v>
      </c>
    </row>
    <row r="625" spans="1:48" ht="30" customHeight="1" x14ac:dyDescent="0.3">
      <c r="A625" s="11"/>
      <c r="B625" s="11"/>
      <c r="C625" s="11"/>
      <c r="D625" s="11"/>
      <c r="E625" s="12"/>
      <c r="F625" s="12"/>
      <c r="G625" s="12"/>
      <c r="H625" s="12"/>
      <c r="I625" s="12"/>
      <c r="J625" s="12"/>
      <c r="K625" s="12"/>
      <c r="L625" s="12"/>
      <c r="M625" s="11"/>
      <c r="Q625" s="1" t="s">
        <v>524</v>
      </c>
    </row>
    <row r="626" spans="1:48" ht="30" customHeight="1" x14ac:dyDescent="0.3">
      <c r="A626" s="11"/>
      <c r="B626" s="11"/>
      <c r="C626" s="11"/>
      <c r="D626" s="11"/>
      <c r="E626" s="12"/>
      <c r="F626" s="12"/>
      <c r="G626" s="12"/>
      <c r="H626" s="12"/>
      <c r="I626" s="12"/>
      <c r="J626" s="12"/>
      <c r="K626" s="12"/>
      <c r="L626" s="12"/>
      <c r="M626" s="11"/>
      <c r="Q626" s="1" t="s">
        <v>524</v>
      </c>
    </row>
    <row r="627" spans="1:48" ht="30" customHeight="1" x14ac:dyDescent="0.3">
      <c r="A627" s="11"/>
      <c r="B627" s="11"/>
      <c r="C627" s="11"/>
      <c r="D627" s="11"/>
      <c r="E627" s="12"/>
      <c r="F627" s="12"/>
      <c r="G627" s="12"/>
      <c r="H627" s="12"/>
      <c r="I627" s="12"/>
      <c r="J627" s="12"/>
      <c r="K627" s="12"/>
      <c r="L627" s="12"/>
      <c r="M627" s="11"/>
      <c r="Q627" s="1" t="s">
        <v>524</v>
      </c>
    </row>
    <row r="628" spans="1:48" ht="30" customHeight="1" x14ac:dyDescent="0.3">
      <c r="A628" s="13" t="s">
        <v>76</v>
      </c>
      <c r="B628" s="11"/>
      <c r="C628" s="11"/>
      <c r="D628" s="11"/>
      <c r="E628" s="12"/>
      <c r="F628" s="12"/>
      <c r="G628" s="12"/>
      <c r="H628" s="12"/>
      <c r="I628" s="12"/>
      <c r="J628" s="12"/>
      <c r="K628" s="12"/>
      <c r="L628" s="12"/>
      <c r="M628" s="11"/>
      <c r="N628" t="s">
        <v>77</v>
      </c>
    </row>
    <row r="629" spans="1:48" ht="30" customHeight="1" x14ac:dyDescent="0.3">
      <c r="A629" s="13" t="s">
        <v>527</v>
      </c>
      <c r="B629" s="13" t="s">
        <v>519</v>
      </c>
      <c r="C629" s="11"/>
      <c r="D629" s="11"/>
      <c r="E629" s="12"/>
      <c r="F629" s="12"/>
      <c r="G629" s="12"/>
      <c r="H629" s="12"/>
      <c r="I629" s="12"/>
      <c r="J629" s="12"/>
      <c r="K629" s="12"/>
      <c r="L629" s="12"/>
      <c r="M629" s="11"/>
      <c r="Q629" s="1" t="s">
        <v>528</v>
      </c>
    </row>
    <row r="630" spans="1:48" ht="30" customHeight="1" x14ac:dyDescent="0.3">
      <c r="A630" s="13" t="s">
        <v>91</v>
      </c>
      <c r="B630" s="13" t="s">
        <v>92</v>
      </c>
      <c r="C630" s="13" t="s">
        <v>68</v>
      </c>
      <c r="D630" s="11">
        <v>30</v>
      </c>
      <c r="E630" s="12"/>
      <c r="F630" s="12"/>
      <c r="G630" s="12"/>
      <c r="H630" s="12"/>
      <c r="I630" s="12"/>
      <c r="J630" s="12"/>
      <c r="K630" s="12"/>
      <c r="L630" s="12"/>
      <c r="M630" s="13" t="s">
        <v>52</v>
      </c>
      <c r="N630" s="1" t="s">
        <v>93</v>
      </c>
      <c r="O630" s="1" t="s">
        <v>52</v>
      </c>
      <c r="P630" s="1" t="s">
        <v>52</v>
      </c>
      <c r="Q630" s="1" t="s">
        <v>528</v>
      </c>
      <c r="R630" s="1" t="s">
        <v>63</v>
      </c>
      <c r="S630" s="1" t="s">
        <v>64</v>
      </c>
      <c r="T630" s="1" t="s">
        <v>64</v>
      </c>
      <c r="AR630" s="1" t="s">
        <v>52</v>
      </c>
      <c r="AS630" s="1" t="s">
        <v>52</v>
      </c>
      <c r="AU630" s="1" t="s">
        <v>529</v>
      </c>
      <c r="AV630">
        <v>193</v>
      </c>
    </row>
    <row r="631" spans="1:48" ht="30" customHeight="1" x14ac:dyDescent="0.3">
      <c r="A631" s="13" t="s">
        <v>95</v>
      </c>
      <c r="B631" s="13" t="s">
        <v>96</v>
      </c>
      <c r="C631" s="13" t="s">
        <v>97</v>
      </c>
      <c r="D631" s="11">
        <v>17</v>
      </c>
      <c r="E631" s="12"/>
      <c r="F631" s="12"/>
      <c r="G631" s="12"/>
      <c r="H631" s="12"/>
      <c r="I631" s="12"/>
      <c r="J631" s="12"/>
      <c r="K631" s="12"/>
      <c r="L631" s="12"/>
      <c r="M631" s="13" t="s">
        <v>52</v>
      </c>
      <c r="N631" s="1" t="s">
        <v>98</v>
      </c>
      <c r="O631" s="1" t="s">
        <v>52</v>
      </c>
      <c r="P631" s="1" t="s">
        <v>52</v>
      </c>
      <c r="Q631" s="1" t="s">
        <v>528</v>
      </c>
      <c r="R631" s="1" t="s">
        <v>63</v>
      </c>
      <c r="S631" s="1" t="s">
        <v>64</v>
      </c>
      <c r="T631" s="1" t="s">
        <v>64</v>
      </c>
      <c r="AR631" s="1" t="s">
        <v>52</v>
      </c>
      <c r="AS631" s="1" t="s">
        <v>52</v>
      </c>
      <c r="AU631" s="1" t="s">
        <v>530</v>
      </c>
      <c r="AV631">
        <v>194</v>
      </c>
    </row>
    <row r="632" spans="1:48" ht="30" customHeight="1" x14ac:dyDescent="0.3">
      <c r="A632" s="11"/>
      <c r="B632" s="11"/>
      <c r="C632" s="11"/>
      <c r="D632" s="11"/>
      <c r="E632" s="12"/>
      <c r="F632" s="12"/>
      <c r="G632" s="12"/>
      <c r="H632" s="12"/>
      <c r="I632" s="12"/>
      <c r="J632" s="12"/>
      <c r="K632" s="12"/>
      <c r="L632" s="12"/>
      <c r="M632" s="11"/>
      <c r="Q632" s="1" t="s">
        <v>528</v>
      </c>
    </row>
    <row r="633" spans="1:48" ht="30" customHeight="1" x14ac:dyDescent="0.3">
      <c r="A633" s="11"/>
      <c r="B633" s="11"/>
      <c r="C633" s="11"/>
      <c r="D633" s="11"/>
      <c r="E633" s="12"/>
      <c r="F633" s="12"/>
      <c r="G633" s="12"/>
      <c r="H633" s="12"/>
      <c r="I633" s="12"/>
      <c r="J633" s="12"/>
      <c r="K633" s="12"/>
      <c r="L633" s="12"/>
      <c r="M633" s="11"/>
      <c r="Q633" s="1" t="s">
        <v>528</v>
      </c>
    </row>
    <row r="634" spans="1:48" ht="30" customHeight="1" x14ac:dyDescent="0.3">
      <c r="A634" s="11"/>
      <c r="B634" s="11"/>
      <c r="C634" s="11"/>
      <c r="D634" s="11"/>
      <c r="E634" s="12"/>
      <c r="F634" s="12"/>
      <c r="G634" s="12"/>
      <c r="H634" s="12"/>
      <c r="I634" s="12"/>
      <c r="J634" s="12"/>
      <c r="K634" s="12"/>
      <c r="L634" s="12"/>
      <c r="M634" s="11"/>
      <c r="Q634" s="1" t="s">
        <v>528</v>
      </c>
    </row>
    <row r="635" spans="1:48" ht="30" customHeight="1" x14ac:dyDescent="0.3">
      <c r="A635" s="11"/>
      <c r="B635" s="11"/>
      <c r="C635" s="11"/>
      <c r="D635" s="11"/>
      <c r="E635" s="12"/>
      <c r="F635" s="12"/>
      <c r="G635" s="12"/>
      <c r="H635" s="12"/>
      <c r="I635" s="12"/>
      <c r="J635" s="12"/>
      <c r="K635" s="12"/>
      <c r="L635" s="12"/>
      <c r="M635" s="11"/>
      <c r="Q635" s="1" t="s">
        <v>528</v>
      </c>
    </row>
    <row r="636" spans="1:48" ht="30" customHeight="1" x14ac:dyDescent="0.3">
      <c r="A636" s="11"/>
      <c r="B636" s="11"/>
      <c r="C636" s="11"/>
      <c r="D636" s="11"/>
      <c r="E636" s="12"/>
      <c r="F636" s="12"/>
      <c r="G636" s="12"/>
      <c r="H636" s="12"/>
      <c r="I636" s="12"/>
      <c r="J636" s="12"/>
      <c r="K636" s="12"/>
      <c r="L636" s="12"/>
      <c r="M636" s="11"/>
      <c r="Q636" s="1" t="s">
        <v>528</v>
      </c>
    </row>
    <row r="637" spans="1:48" ht="30" customHeight="1" x14ac:dyDescent="0.3">
      <c r="A637" s="11"/>
      <c r="B637" s="11"/>
      <c r="C637" s="11"/>
      <c r="D637" s="11"/>
      <c r="E637" s="12"/>
      <c r="F637" s="12"/>
      <c r="G637" s="12"/>
      <c r="H637" s="12"/>
      <c r="I637" s="12"/>
      <c r="J637" s="12"/>
      <c r="K637" s="12"/>
      <c r="L637" s="12"/>
      <c r="M637" s="11"/>
      <c r="Q637" s="1" t="s">
        <v>528</v>
      </c>
    </row>
    <row r="638" spans="1:48" ht="30" customHeight="1" x14ac:dyDescent="0.3">
      <c r="A638" s="11"/>
      <c r="B638" s="11"/>
      <c r="C638" s="11"/>
      <c r="D638" s="11"/>
      <c r="E638" s="12"/>
      <c r="F638" s="12"/>
      <c r="G638" s="12"/>
      <c r="H638" s="12"/>
      <c r="I638" s="12"/>
      <c r="J638" s="12"/>
      <c r="K638" s="12"/>
      <c r="L638" s="12"/>
      <c r="M638" s="11"/>
      <c r="Q638" s="1" t="s">
        <v>528</v>
      </c>
    </row>
    <row r="639" spans="1:48" ht="30" customHeight="1" x14ac:dyDescent="0.3">
      <c r="A639" s="11"/>
      <c r="B639" s="11"/>
      <c r="C639" s="11"/>
      <c r="D639" s="11"/>
      <c r="E639" s="12"/>
      <c r="F639" s="12"/>
      <c r="G639" s="12"/>
      <c r="H639" s="12"/>
      <c r="I639" s="12"/>
      <c r="J639" s="12"/>
      <c r="K639" s="12"/>
      <c r="L639" s="12"/>
      <c r="M639" s="11"/>
      <c r="Q639" s="1" t="s">
        <v>528</v>
      </c>
    </row>
    <row r="640" spans="1:48" ht="30" customHeight="1" x14ac:dyDescent="0.3">
      <c r="A640" s="11"/>
      <c r="B640" s="11"/>
      <c r="C640" s="11"/>
      <c r="D640" s="11"/>
      <c r="E640" s="12"/>
      <c r="F640" s="12"/>
      <c r="G640" s="12"/>
      <c r="H640" s="12"/>
      <c r="I640" s="12"/>
      <c r="J640" s="12"/>
      <c r="K640" s="12"/>
      <c r="L640" s="12"/>
      <c r="M640" s="11"/>
      <c r="Q640" s="1" t="s">
        <v>528</v>
      </c>
    </row>
    <row r="641" spans="1:48" ht="30" customHeight="1" x14ac:dyDescent="0.3">
      <c r="A641" s="11"/>
      <c r="B641" s="11"/>
      <c r="C641" s="11"/>
      <c r="D641" s="11"/>
      <c r="E641" s="12"/>
      <c r="F641" s="12"/>
      <c r="G641" s="12"/>
      <c r="H641" s="12"/>
      <c r="I641" s="12"/>
      <c r="J641" s="12"/>
      <c r="K641" s="12"/>
      <c r="L641" s="12"/>
      <c r="M641" s="11"/>
      <c r="Q641" s="1" t="s">
        <v>528</v>
      </c>
    </row>
    <row r="642" spans="1:48" ht="30" customHeight="1" x14ac:dyDescent="0.3">
      <c r="A642" s="11"/>
      <c r="B642" s="11"/>
      <c r="C642" s="11"/>
      <c r="D642" s="11"/>
      <c r="E642" s="12"/>
      <c r="F642" s="12"/>
      <c r="G642" s="12"/>
      <c r="H642" s="12"/>
      <c r="I642" s="12"/>
      <c r="J642" s="12"/>
      <c r="K642" s="12"/>
      <c r="L642" s="12"/>
      <c r="M642" s="11"/>
      <c r="Q642" s="1" t="s">
        <v>528</v>
      </c>
    </row>
    <row r="643" spans="1:48" ht="30" customHeight="1" x14ac:dyDescent="0.3">
      <c r="A643" s="11"/>
      <c r="B643" s="11"/>
      <c r="C643" s="11"/>
      <c r="D643" s="11"/>
      <c r="E643" s="12"/>
      <c r="F643" s="12"/>
      <c r="G643" s="12"/>
      <c r="H643" s="12"/>
      <c r="I643" s="12"/>
      <c r="J643" s="12"/>
      <c r="K643" s="12"/>
      <c r="L643" s="12"/>
      <c r="M643" s="11"/>
      <c r="Q643" s="1" t="s">
        <v>528</v>
      </c>
    </row>
    <row r="644" spans="1:48" ht="30" customHeight="1" x14ac:dyDescent="0.3">
      <c r="A644" s="11"/>
      <c r="B644" s="11"/>
      <c r="C644" s="11"/>
      <c r="D644" s="11"/>
      <c r="E644" s="12"/>
      <c r="F644" s="12"/>
      <c r="G644" s="12"/>
      <c r="H644" s="12"/>
      <c r="I644" s="12"/>
      <c r="J644" s="12"/>
      <c r="K644" s="12"/>
      <c r="L644" s="12"/>
      <c r="M644" s="11"/>
      <c r="Q644" s="1" t="s">
        <v>528</v>
      </c>
    </row>
    <row r="645" spans="1:48" ht="30" customHeight="1" x14ac:dyDescent="0.3">
      <c r="A645" s="11"/>
      <c r="B645" s="11"/>
      <c r="C645" s="11"/>
      <c r="D645" s="11"/>
      <c r="E645" s="12"/>
      <c r="F645" s="12"/>
      <c r="G645" s="12"/>
      <c r="H645" s="12"/>
      <c r="I645" s="12"/>
      <c r="J645" s="12"/>
      <c r="K645" s="12"/>
      <c r="L645" s="12"/>
      <c r="M645" s="11"/>
      <c r="Q645" s="1" t="s">
        <v>528</v>
      </c>
    </row>
    <row r="646" spans="1:48" ht="30" customHeight="1" x14ac:dyDescent="0.3">
      <c r="A646" s="11"/>
      <c r="B646" s="11"/>
      <c r="C646" s="11"/>
      <c r="D646" s="11"/>
      <c r="E646" s="12"/>
      <c r="F646" s="12"/>
      <c r="G646" s="12"/>
      <c r="H646" s="12"/>
      <c r="I646" s="12"/>
      <c r="J646" s="12"/>
      <c r="K646" s="12"/>
      <c r="L646" s="12"/>
      <c r="M646" s="11"/>
      <c r="Q646" s="1" t="s">
        <v>528</v>
      </c>
    </row>
    <row r="647" spans="1:48" ht="30" customHeight="1" x14ac:dyDescent="0.3">
      <c r="A647" s="11"/>
      <c r="B647" s="11"/>
      <c r="C647" s="11"/>
      <c r="D647" s="11"/>
      <c r="E647" s="12"/>
      <c r="F647" s="12"/>
      <c r="G647" s="12"/>
      <c r="H647" s="12"/>
      <c r="I647" s="12"/>
      <c r="J647" s="12"/>
      <c r="K647" s="12"/>
      <c r="L647" s="12"/>
      <c r="M647" s="11"/>
      <c r="Q647" s="1" t="s">
        <v>528</v>
      </c>
    </row>
    <row r="648" spans="1:48" ht="30" customHeight="1" x14ac:dyDescent="0.3">
      <c r="A648" s="11"/>
      <c r="B648" s="11"/>
      <c r="C648" s="11"/>
      <c r="D648" s="11"/>
      <c r="E648" s="12"/>
      <c r="F648" s="12"/>
      <c r="G648" s="12"/>
      <c r="H648" s="12"/>
      <c r="I648" s="12"/>
      <c r="J648" s="12"/>
      <c r="K648" s="12"/>
      <c r="L648" s="12"/>
      <c r="M648" s="11"/>
      <c r="Q648" s="1" t="s">
        <v>528</v>
      </c>
    </row>
    <row r="649" spans="1:48" ht="30" customHeight="1" x14ac:dyDescent="0.3">
      <c r="A649" s="11"/>
      <c r="B649" s="11"/>
      <c r="C649" s="11"/>
      <c r="D649" s="11"/>
      <c r="E649" s="12"/>
      <c r="F649" s="12"/>
      <c r="G649" s="12"/>
      <c r="H649" s="12"/>
      <c r="I649" s="12"/>
      <c r="J649" s="12"/>
      <c r="K649" s="12"/>
      <c r="L649" s="12"/>
      <c r="M649" s="11"/>
      <c r="Q649" s="1" t="s">
        <v>528</v>
      </c>
    </row>
    <row r="650" spans="1:48" ht="30" customHeight="1" x14ac:dyDescent="0.3">
      <c r="A650" s="11"/>
      <c r="B650" s="11"/>
      <c r="C650" s="11"/>
      <c r="D650" s="11"/>
      <c r="E650" s="12"/>
      <c r="F650" s="12"/>
      <c r="G650" s="12"/>
      <c r="H650" s="12"/>
      <c r="I650" s="12"/>
      <c r="J650" s="12"/>
      <c r="K650" s="12"/>
      <c r="L650" s="12"/>
      <c r="M650" s="11"/>
      <c r="Q650" s="1" t="s">
        <v>528</v>
      </c>
    </row>
    <row r="651" spans="1:48" ht="30" customHeight="1" x14ac:dyDescent="0.3">
      <c r="A651" s="11"/>
      <c r="B651" s="11"/>
      <c r="C651" s="11"/>
      <c r="D651" s="11"/>
      <c r="E651" s="12"/>
      <c r="F651" s="12"/>
      <c r="G651" s="12"/>
      <c r="H651" s="12"/>
      <c r="I651" s="12"/>
      <c r="J651" s="12"/>
      <c r="K651" s="12"/>
      <c r="L651" s="12"/>
      <c r="M651" s="11"/>
      <c r="Q651" s="1" t="s">
        <v>528</v>
      </c>
    </row>
    <row r="652" spans="1:48" ht="30" customHeight="1" x14ac:dyDescent="0.3">
      <c r="A652" s="11"/>
      <c r="B652" s="11"/>
      <c r="C652" s="11"/>
      <c r="D652" s="11"/>
      <c r="E652" s="12"/>
      <c r="F652" s="12"/>
      <c r="G652" s="12"/>
      <c r="H652" s="12"/>
      <c r="I652" s="12"/>
      <c r="J652" s="12"/>
      <c r="K652" s="12"/>
      <c r="L652" s="12"/>
      <c r="M652" s="11"/>
      <c r="Q652" s="1" t="s">
        <v>528</v>
      </c>
    </row>
    <row r="653" spans="1:48" ht="30" customHeight="1" x14ac:dyDescent="0.3">
      <c r="A653" s="13" t="s">
        <v>76</v>
      </c>
      <c r="B653" s="11"/>
      <c r="C653" s="11"/>
      <c r="D653" s="11"/>
      <c r="E653" s="12"/>
      <c r="F653" s="12"/>
      <c r="G653" s="12"/>
      <c r="H653" s="12"/>
      <c r="I653" s="12"/>
      <c r="J653" s="12"/>
      <c r="K653" s="12"/>
      <c r="L653" s="12"/>
      <c r="M653" s="11"/>
      <c r="N653" t="s">
        <v>77</v>
      </c>
    </row>
    <row r="654" spans="1:48" ht="30" customHeight="1" x14ac:dyDescent="0.3">
      <c r="A654" s="13" t="s">
        <v>531</v>
      </c>
      <c r="B654" s="13" t="s">
        <v>519</v>
      </c>
      <c r="C654" s="11"/>
      <c r="D654" s="11"/>
      <c r="E654" s="12"/>
      <c r="F654" s="12"/>
      <c r="G654" s="12"/>
      <c r="H654" s="12"/>
      <c r="I654" s="12"/>
      <c r="J654" s="12"/>
      <c r="K654" s="12"/>
      <c r="L654" s="12"/>
      <c r="M654" s="11"/>
      <c r="Q654" s="1" t="s">
        <v>532</v>
      </c>
    </row>
    <row r="655" spans="1:48" ht="30" customHeight="1" x14ac:dyDescent="0.3">
      <c r="A655" s="13" t="s">
        <v>102</v>
      </c>
      <c r="B655" s="13" t="s">
        <v>103</v>
      </c>
      <c r="C655" s="13" t="s">
        <v>68</v>
      </c>
      <c r="D655" s="11">
        <v>62</v>
      </c>
      <c r="E655" s="12"/>
      <c r="F655" s="12"/>
      <c r="G655" s="12"/>
      <c r="H655" s="12"/>
      <c r="I655" s="12"/>
      <c r="J655" s="12"/>
      <c r="K655" s="12"/>
      <c r="L655" s="12"/>
      <c r="M655" s="13" t="s">
        <v>52</v>
      </c>
      <c r="N655" s="1" t="s">
        <v>104</v>
      </c>
      <c r="O655" s="1" t="s">
        <v>52</v>
      </c>
      <c r="P655" s="1" t="s">
        <v>52</v>
      </c>
      <c r="Q655" s="1" t="s">
        <v>532</v>
      </c>
      <c r="R655" s="1" t="s">
        <v>64</v>
      </c>
      <c r="S655" s="1" t="s">
        <v>64</v>
      </c>
      <c r="T655" s="1" t="s">
        <v>63</v>
      </c>
      <c r="AR655" s="1" t="s">
        <v>52</v>
      </c>
      <c r="AS655" s="1" t="s">
        <v>52</v>
      </c>
      <c r="AU655" s="1" t="s">
        <v>533</v>
      </c>
      <c r="AV655">
        <v>196</v>
      </c>
    </row>
    <row r="656" spans="1:48" ht="30" customHeight="1" x14ac:dyDescent="0.3">
      <c r="A656" s="13" t="s">
        <v>102</v>
      </c>
      <c r="B656" s="13" t="s">
        <v>106</v>
      </c>
      <c r="C656" s="13" t="s">
        <v>68</v>
      </c>
      <c r="D656" s="11">
        <v>16</v>
      </c>
      <c r="E656" s="12"/>
      <c r="F656" s="12"/>
      <c r="G656" s="12"/>
      <c r="H656" s="12"/>
      <c r="I656" s="12"/>
      <c r="J656" s="12"/>
      <c r="K656" s="12"/>
      <c r="L656" s="12"/>
      <c r="M656" s="13" t="s">
        <v>52</v>
      </c>
      <c r="N656" s="1" t="s">
        <v>107</v>
      </c>
      <c r="O656" s="1" t="s">
        <v>52</v>
      </c>
      <c r="P656" s="1" t="s">
        <v>52</v>
      </c>
      <c r="Q656" s="1" t="s">
        <v>532</v>
      </c>
      <c r="R656" s="1" t="s">
        <v>64</v>
      </c>
      <c r="S656" s="1" t="s">
        <v>64</v>
      </c>
      <c r="T656" s="1" t="s">
        <v>63</v>
      </c>
      <c r="AR656" s="1" t="s">
        <v>52</v>
      </c>
      <c r="AS656" s="1" t="s">
        <v>52</v>
      </c>
      <c r="AU656" s="1" t="s">
        <v>534</v>
      </c>
      <c r="AV656">
        <v>197</v>
      </c>
    </row>
    <row r="657" spans="1:48" ht="30" customHeight="1" x14ac:dyDescent="0.3">
      <c r="A657" s="13" t="s">
        <v>109</v>
      </c>
      <c r="B657" s="13" t="s">
        <v>110</v>
      </c>
      <c r="C657" s="13" t="s">
        <v>68</v>
      </c>
      <c r="D657" s="11">
        <v>15</v>
      </c>
      <c r="E657" s="12"/>
      <c r="F657" s="12"/>
      <c r="G657" s="12"/>
      <c r="H657" s="12"/>
      <c r="I657" s="12"/>
      <c r="J657" s="12"/>
      <c r="K657" s="12"/>
      <c r="L657" s="12"/>
      <c r="M657" s="13" t="s">
        <v>52</v>
      </c>
      <c r="N657" s="1" t="s">
        <v>111</v>
      </c>
      <c r="O657" s="1" t="s">
        <v>52</v>
      </c>
      <c r="P657" s="1" t="s">
        <v>52</v>
      </c>
      <c r="Q657" s="1" t="s">
        <v>532</v>
      </c>
      <c r="R657" s="1" t="s">
        <v>63</v>
      </c>
      <c r="S657" s="1" t="s">
        <v>64</v>
      </c>
      <c r="T657" s="1" t="s">
        <v>64</v>
      </c>
      <c r="AR657" s="1" t="s">
        <v>52</v>
      </c>
      <c r="AS657" s="1" t="s">
        <v>52</v>
      </c>
      <c r="AU657" s="1" t="s">
        <v>535</v>
      </c>
      <c r="AV657">
        <v>198</v>
      </c>
    </row>
    <row r="658" spans="1:48" ht="30" customHeight="1" x14ac:dyDescent="0.3">
      <c r="A658" s="13" t="s">
        <v>113</v>
      </c>
      <c r="B658" s="13" t="s">
        <v>114</v>
      </c>
      <c r="C658" s="13" t="s">
        <v>68</v>
      </c>
      <c r="D658" s="11">
        <v>30</v>
      </c>
      <c r="E658" s="12"/>
      <c r="F658" s="12"/>
      <c r="G658" s="12"/>
      <c r="H658" s="12"/>
      <c r="I658" s="12"/>
      <c r="J658" s="12"/>
      <c r="K658" s="12"/>
      <c r="L658" s="12"/>
      <c r="M658" s="13" t="s">
        <v>52</v>
      </c>
      <c r="N658" s="1" t="s">
        <v>115</v>
      </c>
      <c r="O658" s="1" t="s">
        <v>52</v>
      </c>
      <c r="P658" s="1" t="s">
        <v>52</v>
      </c>
      <c r="Q658" s="1" t="s">
        <v>532</v>
      </c>
      <c r="R658" s="1" t="s">
        <v>63</v>
      </c>
      <c r="S658" s="1" t="s">
        <v>64</v>
      </c>
      <c r="T658" s="1" t="s">
        <v>64</v>
      </c>
      <c r="AR658" s="1" t="s">
        <v>52</v>
      </c>
      <c r="AS658" s="1" t="s">
        <v>52</v>
      </c>
      <c r="AU658" s="1" t="s">
        <v>536</v>
      </c>
      <c r="AV658">
        <v>199</v>
      </c>
    </row>
    <row r="659" spans="1:48" ht="30" customHeight="1" x14ac:dyDescent="0.3">
      <c r="A659" s="13" t="s">
        <v>117</v>
      </c>
      <c r="B659" s="13" t="s">
        <v>118</v>
      </c>
      <c r="C659" s="13" t="s">
        <v>68</v>
      </c>
      <c r="D659" s="11">
        <v>15</v>
      </c>
      <c r="E659" s="12"/>
      <c r="F659" s="12"/>
      <c r="G659" s="12"/>
      <c r="H659" s="12"/>
      <c r="I659" s="12"/>
      <c r="J659" s="12"/>
      <c r="K659" s="12"/>
      <c r="L659" s="12"/>
      <c r="M659" s="13" t="s">
        <v>52</v>
      </c>
      <c r="N659" s="1" t="s">
        <v>119</v>
      </c>
      <c r="O659" s="1" t="s">
        <v>52</v>
      </c>
      <c r="P659" s="1" t="s">
        <v>52</v>
      </c>
      <c r="Q659" s="1" t="s">
        <v>532</v>
      </c>
      <c r="R659" s="1" t="s">
        <v>63</v>
      </c>
      <c r="S659" s="1" t="s">
        <v>64</v>
      </c>
      <c r="T659" s="1" t="s">
        <v>64</v>
      </c>
      <c r="AR659" s="1" t="s">
        <v>52</v>
      </c>
      <c r="AS659" s="1" t="s">
        <v>52</v>
      </c>
      <c r="AU659" s="1" t="s">
        <v>537</v>
      </c>
      <c r="AV659">
        <v>200</v>
      </c>
    </row>
    <row r="660" spans="1:48" ht="30" customHeight="1" x14ac:dyDescent="0.3">
      <c r="A660" s="13" t="s">
        <v>121</v>
      </c>
      <c r="B660" s="13" t="s">
        <v>122</v>
      </c>
      <c r="C660" s="13" t="s">
        <v>68</v>
      </c>
      <c r="D660" s="11">
        <v>30</v>
      </c>
      <c r="E660" s="12"/>
      <c r="F660" s="12"/>
      <c r="G660" s="12"/>
      <c r="H660" s="12"/>
      <c r="I660" s="12"/>
      <c r="J660" s="12"/>
      <c r="K660" s="12"/>
      <c r="L660" s="12"/>
      <c r="M660" s="13" t="s">
        <v>52</v>
      </c>
      <c r="N660" s="1" t="s">
        <v>123</v>
      </c>
      <c r="O660" s="1" t="s">
        <v>52</v>
      </c>
      <c r="P660" s="1" t="s">
        <v>52</v>
      </c>
      <c r="Q660" s="1" t="s">
        <v>532</v>
      </c>
      <c r="R660" s="1" t="s">
        <v>63</v>
      </c>
      <c r="S660" s="1" t="s">
        <v>64</v>
      </c>
      <c r="T660" s="1" t="s">
        <v>64</v>
      </c>
      <c r="AR660" s="1" t="s">
        <v>52</v>
      </c>
      <c r="AS660" s="1" t="s">
        <v>52</v>
      </c>
      <c r="AU660" s="1" t="s">
        <v>538</v>
      </c>
      <c r="AV660">
        <v>201</v>
      </c>
    </row>
    <row r="661" spans="1:48" ht="30" customHeight="1" x14ac:dyDescent="0.3">
      <c r="A661" s="13" t="s">
        <v>125</v>
      </c>
      <c r="B661" s="13" t="s">
        <v>126</v>
      </c>
      <c r="C661" s="13" t="s">
        <v>68</v>
      </c>
      <c r="D661" s="11">
        <v>15</v>
      </c>
      <c r="E661" s="12"/>
      <c r="F661" s="12"/>
      <c r="G661" s="12"/>
      <c r="H661" s="12"/>
      <c r="I661" s="12"/>
      <c r="J661" s="12"/>
      <c r="K661" s="12"/>
      <c r="L661" s="12"/>
      <c r="M661" s="13" t="s">
        <v>52</v>
      </c>
      <c r="N661" s="1" t="s">
        <v>127</v>
      </c>
      <c r="O661" s="1" t="s">
        <v>52</v>
      </c>
      <c r="P661" s="1" t="s">
        <v>52</v>
      </c>
      <c r="Q661" s="1" t="s">
        <v>532</v>
      </c>
      <c r="R661" s="1" t="s">
        <v>63</v>
      </c>
      <c r="S661" s="1" t="s">
        <v>64</v>
      </c>
      <c r="T661" s="1" t="s">
        <v>64</v>
      </c>
      <c r="AR661" s="1" t="s">
        <v>52</v>
      </c>
      <c r="AS661" s="1" t="s">
        <v>52</v>
      </c>
      <c r="AU661" s="1" t="s">
        <v>539</v>
      </c>
      <c r="AV661">
        <v>202</v>
      </c>
    </row>
    <row r="662" spans="1:48" ht="30" customHeight="1" x14ac:dyDescent="0.3">
      <c r="A662" s="13" t="s">
        <v>129</v>
      </c>
      <c r="B662" s="13" t="s">
        <v>130</v>
      </c>
      <c r="C662" s="13" t="s">
        <v>68</v>
      </c>
      <c r="D662" s="11">
        <v>30</v>
      </c>
      <c r="E662" s="12"/>
      <c r="F662" s="12"/>
      <c r="G662" s="12"/>
      <c r="H662" s="12"/>
      <c r="I662" s="12"/>
      <c r="J662" s="12"/>
      <c r="K662" s="12"/>
      <c r="L662" s="12"/>
      <c r="M662" s="13" t="s">
        <v>52</v>
      </c>
      <c r="N662" s="1" t="s">
        <v>131</v>
      </c>
      <c r="O662" s="1" t="s">
        <v>52</v>
      </c>
      <c r="P662" s="1" t="s">
        <v>52</v>
      </c>
      <c r="Q662" s="1" t="s">
        <v>532</v>
      </c>
      <c r="R662" s="1" t="s">
        <v>63</v>
      </c>
      <c r="S662" s="1" t="s">
        <v>64</v>
      </c>
      <c r="T662" s="1" t="s">
        <v>64</v>
      </c>
      <c r="AR662" s="1" t="s">
        <v>52</v>
      </c>
      <c r="AS662" s="1" t="s">
        <v>52</v>
      </c>
      <c r="AU662" s="1" t="s">
        <v>540</v>
      </c>
      <c r="AV662">
        <v>203</v>
      </c>
    </row>
    <row r="663" spans="1:48" ht="30" customHeight="1" x14ac:dyDescent="0.3">
      <c r="A663" s="13" t="s">
        <v>133</v>
      </c>
      <c r="B663" s="13" t="s">
        <v>134</v>
      </c>
      <c r="C663" s="13" t="s">
        <v>68</v>
      </c>
      <c r="D663" s="11">
        <v>30</v>
      </c>
      <c r="E663" s="12"/>
      <c r="F663" s="12"/>
      <c r="G663" s="12"/>
      <c r="H663" s="12"/>
      <c r="I663" s="12"/>
      <c r="J663" s="12"/>
      <c r="K663" s="12"/>
      <c r="L663" s="12"/>
      <c r="M663" s="13" t="s">
        <v>52</v>
      </c>
      <c r="N663" s="1" t="s">
        <v>135</v>
      </c>
      <c r="O663" s="1" t="s">
        <v>52</v>
      </c>
      <c r="P663" s="1" t="s">
        <v>52</v>
      </c>
      <c r="Q663" s="1" t="s">
        <v>532</v>
      </c>
      <c r="R663" s="1" t="s">
        <v>63</v>
      </c>
      <c r="S663" s="1" t="s">
        <v>64</v>
      </c>
      <c r="T663" s="1" t="s">
        <v>64</v>
      </c>
      <c r="AR663" s="1" t="s">
        <v>52</v>
      </c>
      <c r="AS663" s="1" t="s">
        <v>52</v>
      </c>
      <c r="AU663" s="1" t="s">
        <v>541</v>
      </c>
      <c r="AV663">
        <v>204</v>
      </c>
    </row>
    <row r="664" spans="1:48" ht="30" customHeight="1" x14ac:dyDescent="0.3">
      <c r="A664" s="11"/>
      <c r="B664" s="11"/>
      <c r="C664" s="11"/>
      <c r="D664" s="11"/>
      <c r="E664" s="12"/>
      <c r="F664" s="12"/>
      <c r="G664" s="12"/>
      <c r="H664" s="12"/>
      <c r="I664" s="12"/>
      <c r="J664" s="12"/>
      <c r="K664" s="12"/>
      <c r="L664" s="12"/>
      <c r="M664" s="11"/>
      <c r="Q664" s="1" t="s">
        <v>532</v>
      </c>
    </row>
    <row r="665" spans="1:48" ht="30" customHeight="1" x14ac:dyDescent="0.3">
      <c r="A665" s="11"/>
      <c r="B665" s="11"/>
      <c r="C665" s="11"/>
      <c r="D665" s="11"/>
      <c r="E665" s="12"/>
      <c r="F665" s="12"/>
      <c r="G665" s="12"/>
      <c r="H665" s="12"/>
      <c r="I665" s="12"/>
      <c r="J665" s="12"/>
      <c r="K665" s="12"/>
      <c r="L665" s="12"/>
      <c r="M665" s="11"/>
      <c r="Q665" s="1" t="s">
        <v>532</v>
      </c>
    </row>
    <row r="666" spans="1:48" ht="30" customHeight="1" x14ac:dyDescent="0.3">
      <c r="A666" s="11"/>
      <c r="B666" s="11"/>
      <c r="C666" s="11"/>
      <c r="D666" s="11"/>
      <c r="E666" s="12"/>
      <c r="F666" s="12"/>
      <c r="G666" s="12"/>
      <c r="H666" s="12"/>
      <c r="I666" s="12"/>
      <c r="J666" s="12"/>
      <c r="K666" s="12"/>
      <c r="L666" s="12"/>
      <c r="M666" s="11"/>
      <c r="Q666" s="1" t="s">
        <v>532</v>
      </c>
    </row>
    <row r="667" spans="1:48" ht="30" customHeight="1" x14ac:dyDescent="0.3">
      <c r="A667" s="11"/>
      <c r="B667" s="11"/>
      <c r="C667" s="11"/>
      <c r="D667" s="11"/>
      <c r="E667" s="12"/>
      <c r="F667" s="12"/>
      <c r="G667" s="12"/>
      <c r="H667" s="12"/>
      <c r="I667" s="12"/>
      <c r="J667" s="12"/>
      <c r="K667" s="12"/>
      <c r="L667" s="12"/>
      <c r="M667" s="11"/>
      <c r="Q667" s="1" t="s">
        <v>532</v>
      </c>
    </row>
    <row r="668" spans="1:48" ht="30" customHeight="1" x14ac:dyDescent="0.3">
      <c r="A668" s="11"/>
      <c r="B668" s="11"/>
      <c r="C668" s="11"/>
      <c r="D668" s="11"/>
      <c r="E668" s="12"/>
      <c r="F668" s="12"/>
      <c r="G668" s="12"/>
      <c r="H668" s="12"/>
      <c r="I668" s="12"/>
      <c r="J668" s="12"/>
      <c r="K668" s="12"/>
      <c r="L668" s="12"/>
      <c r="M668" s="11"/>
      <c r="Q668" s="1" t="s">
        <v>532</v>
      </c>
    </row>
    <row r="669" spans="1:48" ht="30" customHeight="1" x14ac:dyDescent="0.3">
      <c r="A669" s="11"/>
      <c r="B669" s="11"/>
      <c r="C669" s="11"/>
      <c r="D669" s="11"/>
      <c r="E669" s="12"/>
      <c r="F669" s="12"/>
      <c r="G669" s="12"/>
      <c r="H669" s="12"/>
      <c r="I669" s="12"/>
      <c r="J669" s="12"/>
      <c r="K669" s="12"/>
      <c r="L669" s="12"/>
      <c r="M669" s="11"/>
      <c r="Q669" s="1" t="s">
        <v>532</v>
      </c>
    </row>
    <row r="670" spans="1:48" ht="30" customHeight="1" x14ac:dyDescent="0.3">
      <c r="A670" s="11"/>
      <c r="B670" s="11"/>
      <c r="C670" s="11"/>
      <c r="D670" s="11"/>
      <c r="E670" s="12"/>
      <c r="F670" s="12"/>
      <c r="G670" s="12"/>
      <c r="H670" s="12"/>
      <c r="I670" s="12"/>
      <c r="J670" s="12"/>
      <c r="K670" s="12"/>
      <c r="L670" s="12"/>
      <c r="M670" s="11"/>
      <c r="Q670" s="1" t="s">
        <v>532</v>
      </c>
    </row>
    <row r="671" spans="1:48" ht="30" customHeight="1" x14ac:dyDescent="0.3">
      <c r="A671" s="11"/>
      <c r="B671" s="11"/>
      <c r="C671" s="11"/>
      <c r="D671" s="11"/>
      <c r="E671" s="12"/>
      <c r="F671" s="12"/>
      <c r="G671" s="12"/>
      <c r="H671" s="12"/>
      <c r="I671" s="12"/>
      <c r="J671" s="12"/>
      <c r="K671" s="12"/>
      <c r="L671" s="12"/>
      <c r="M671" s="11"/>
      <c r="Q671" s="1" t="s">
        <v>532</v>
      </c>
    </row>
    <row r="672" spans="1:48" ht="30" customHeight="1" x14ac:dyDescent="0.3">
      <c r="A672" s="11"/>
      <c r="B672" s="11"/>
      <c r="C672" s="11"/>
      <c r="D672" s="11"/>
      <c r="E672" s="12"/>
      <c r="F672" s="12"/>
      <c r="G672" s="12"/>
      <c r="H672" s="12"/>
      <c r="I672" s="12"/>
      <c r="J672" s="12"/>
      <c r="K672" s="12"/>
      <c r="L672" s="12"/>
      <c r="M672" s="11"/>
      <c r="Q672" s="1" t="s">
        <v>532</v>
      </c>
    </row>
    <row r="673" spans="1:48" ht="30" customHeight="1" x14ac:dyDescent="0.3">
      <c r="A673" s="11"/>
      <c r="B673" s="11"/>
      <c r="C673" s="11"/>
      <c r="D673" s="11"/>
      <c r="E673" s="12"/>
      <c r="F673" s="12"/>
      <c r="G673" s="12"/>
      <c r="H673" s="12"/>
      <c r="I673" s="12"/>
      <c r="J673" s="12"/>
      <c r="K673" s="12"/>
      <c r="L673" s="12"/>
      <c r="M673" s="11"/>
      <c r="Q673" s="1" t="s">
        <v>532</v>
      </c>
    </row>
    <row r="674" spans="1:48" ht="30" customHeight="1" x14ac:dyDescent="0.3">
      <c r="A674" s="11"/>
      <c r="B674" s="11"/>
      <c r="C674" s="11"/>
      <c r="D674" s="11"/>
      <c r="E674" s="12"/>
      <c r="F674" s="12"/>
      <c r="G674" s="12"/>
      <c r="H674" s="12"/>
      <c r="I674" s="12"/>
      <c r="J674" s="12"/>
      <c r="K674" s="12"/>
      <c r="L674" s="12"/>
      <c r="M674" s="11"/>
      <c r="Q674" s="1" t="s">
        <v>532</v>
      </c>
    </row>
    <row r="675" spans="1:48" ht="30" customHeight="1" x14ac:dyDescent="0.3">
      <c r="A675" s="11"/>
      <c r="B675" s="11"/>
      <c r="C675" s="11"/>
      <c r="D675" s="11"/>
      <c r="E675" s="12"/>
      <c r="F675" s="12"/>
      <c r="G675" s="12"/>
      <c r="H675" s="12"/>
      <c r="I675" s="12"/>
      <c r="J675" s="12"/>
      <c r="K675" s="12"/>
      <c r="L675" s="12"/>
      <c r="M675" s="11"/>
      <c r="Q675" s="1" t="s">
        <v>532</v>
      </c>
    </row>
    <row r="676" spans="1:48" ht="30" customHeight="1" x14ac:dyDescent="0.3">
      <c r="A676" s="11"/>
      <c r="B676" s="11"/>
      <c r="C676" s="11"/>
      <c r="D676" s="11"/>
      <c r="E676" s="12"/>
      <c r="F676" s="12"/>
      <c r="G676" s="12"/>
      <c r="H676" s="12"/>
      <c r="I676" s="12"/>
      <c r="J676" s="12"/>
      <c r="K676" s="12"/>
      <c r="L676" s="12"/>
      <c r="M676" s="11"/>
      <c r="Q676" s="1" t="s">
        <v>532</v>
      </c>
    </row>
    <row r="677" spans="1:48" ht="30" customHeight="1" x14ac:dyDescent="0.3">
      <c r="A677" s="11"/>
      <c r="B677" s="11"/>
      <c r="C677" s="11"/>
      <c r="D677" s="11"/>
      <c r="E677" s="12"/>
      <c r="F677" s="12"/>
      <c r="G677" s="12"/>
      <c r="H677" s="12"/>
      <c r="I677" s="12"/>
      <c r="J677" s="12"/>
      <c r="K677" s="12"/>
      <c r="L677" s="12"/>
      <c r="M677" s="11"/>
      <c r="Q677" s="1" t="s">
        <v>532</v>
      </c>
    </row>
    <row r="678" spans="1:48" ht="30" customHeight="1" x14ac:dyDescent="0.3">
      <c r="A678" s="13" t="s">
        <v>76</v>
      </c>
      <c r="B678" s="11"/>
      <c r="C678" s="11"/>
      <c r="D678" s="11"/>
      <c r="E678" s="12"/>
      <c r="F678" s="12"/>
      <c r="G678" s="12"/>
      <c r="H678" s="12"/>
      <c r="I678" s="12"/>
      <c r="J678" s="12"/>
      <c r="K678" s="12"/>
      <c r="L678" s="12"/>
      <c r="M678" s="11"/>
      <c r="N678" t="s">
        <v>77</v>
      </c>
    </row>
    <row r="679" spans="1:48" ht="30" customHeight="1" x14ac:dyDescent="0.3">
      <c r="A679" s="13" t="s">
        <v>542</v>
      </c>
      <c r="B679" s="13" t="s">
        <v>519</v>
      </c>
      <c r="C679" s="11"/>
      <c r="D679" s="11"/>
      <c r="E679" s="12"/>
      <c r="F679" s="12"/>
      <c r="G679" s="12"/>
      <c r="H679" s="12"/>
      <c r="I679" s="12"/>
      <c r="J679" s="12"/>
      <c r="K679" s="12"/>
      <c r="L679" s="12"/>
      <c r="M679" s="11"/>
      <c r="Q679" s="1" t="s">
        <v>543</v>
      </c>
    </row>
    <row r="680" spans="1:48" ht="30" customHeight="1" x14ac:dyDescent="0.3">
      <c r="A680" s="13" t="s">
        <v>144</v>
      </c>
      <c r="B680" s="13" t="s">
        <v>52</v>
      </c>
      <c r="C680" s="13" t="s">
        <v>68</v>
      </c>
      <c r="D680" s="11">
        <v>3</v>
      </c>
      <c r="E680" s="12"/>
      <c r="F680" s="12"/>
      <c r="G680" s="12"/>
      <c r="H680" s="12"/>
      <c r="I680" s="12"/>
      <c r="J680" s="12"/>
      <c r="K680" s="12"/>
      <c r="L680" s="12"/>
      <c r="M680" s="13" t="s">
        <v>52</v>
      </c>
      <c r="N680" s="1" t="s">
        <v>145</v>
      </c>
      <c r="O680" s="1" t="s">
        <v>52</v>
      </c>
      <c r="P680" s="1" t="s">
        <v>52</v>
      </c>
      <c r="Q680" s="1" t="s">
        <v>543</v>
      </c>
      <c r="R680" s="1" t="s">
        <v>64</v>
      </c>
      <c r="S680" s="1" t="s">
        <v>64</v>
      </c>
      <c r="T680" s="1" t="s">
        <v>63</v>
      </c>
      <c r="AR680" s="1" t="s">
        <v>52</v>
      </c>
      <c r="AS680" s="1" t="s">
        <v>52</v>
      </c>
      <c r="AU680" s="1" t="s">
        <v>544</v>
      </c>
      <c r="AV680">
        <v>206</v>
      </c>
    </row>
    <row r="681" spans="1:48" ht="30" customHeight="1" x14ac:dyDescent="0.3">
      <c r="A681" s="13" t="s">
        <v>147</v>
      </c>
      <c r="B681" s="13" t="s">
        <v>148</v>
      </c>
      <c r="C681" s="13" t="s">
        <v>68</v>
      </c>
      <c r="D681" s="11">
        <v>7</v>
      </c>
      <c r="E681" s="12"/>
      <c r="F681" s="12"/>
      <c r="G681" s="12"/>
      <c r="H681" s="12"/>
      <c r="I681" s="12"/>
      <c r="J681" s="12"/>
      <c r="K681" s="12"/>
      <c r="L681" s="12"/>
      <c r="M681" s="13" t="s">
        <v>52</v>
      </c>
      <c r="N681" s="1" t="s">
        <v>149</v>
      </c>
      <c r="O681" s="1" t="s">
        <v>52</v>
      </c>
      <c r="P681" s="1" t="s">
        <v>52</v>
      </c>
      <c r="Q681" s="1" t="s">
        <v>543</v>
      </c>
      <c r="R681" s="1" t="s">
        <v>64</v>
      </c>
      <c r="S681" s="1" t="s">
        <v>64</v>
      </c>
      <c r="T681" s="1" t="s">
        <v>63</v>
      </c>
      <c r="AR681" s="1" t="s">
        <v>52</v>
      </c>
      <c r="AS681" s="1" t="s">
        <v>52</v>
      </c>
      <c r="AU681" s="1" t="s">
        <v>545</v>
      </c>
      <c r="AV681">
        <v>207</v>
      </c>
    </row>
    <row r="682" spans="1:48" ht="30" customHeight="1" x14ac:dyDescent="0.3">
      <c r="A682" s="13" t="s">
        <v>151</v>
      </c>
      <c r="B682" s="13" t="s">
        <v>152</v>
      </c>
      <c r="C682" s="13" t="s">
        <v>153</v>
      </c>
      <c r="D682" s="11">
        <v>9</v>
      </c>
      <c r="E682" s="12"/>
      <c r="F682" s="12"/>
      <c r="G682" s="12"/>
      <c r="H682" s="12"/>
      <c r="I682" s="12"/>
      <c r="J682" s="12"/>
      <c r="K682" s="12"/>
      <c r="L682" s="12"/>
      <c r="M682" s="13" t="s">
        <v>52</v>
      </c>
      <c r="N682" s="1" t="s">
        <v>154</v>
      </c>
      <c r="O682" s="1" t="s">
        <v>52</v>
      </c>
      <c r="P682" s="1" t="s">
        <v>52</v>
      </c>
      <c r="Q682" s="1" t="s">
        <v>543</v>
      </c>
      <c r="R682" s="1" t="s">
        <v>64</v>
      </c>
      <c r="S682" s="1" t="s">
        <v>64</v>
      </c>
      <c r="T682" s="1" t="s">
        <v>63</v>
      </c>
      <c r="AR682" s="1" t="s">
        <v>52</v>
      </c>
      <c r="AS682" s="1" t="s">
        <v>52</v>
      </c>
      <c r="AU682" s="1" t="s">
        <v>546</v>
      </c>
      <c r="AV682">
        <v>208</v>
      </c>
    </row>
    <row r="683" spans="1:48" ht="30" customHeight="1" x14ac:dyDescent="0.3">
      <c r="A683" s="13" t="s">
        <v>160</v>
      </c>
      <c r="B683" s="13" t="s">
        <v>164</v>
      </c>
      <c r="C683" s="13" t="s">
        <v>141</v>
      </c>
      <c r="D683" s="11">
        <v>3</v>
      </c>
      <c r="E683" s="12"/>
      <c r="F683" s="12"/>
      <c r="G683" s="12"/>
      <c r="H683" s="12"/>
      <c r="I683" s="12"/>
      <c r="J683" s="12"/>
      <c r="K683" s="12"/>
      <c r="L683" s="12"/>
      <c r="M683" s="13" t="s">
        <v>52</v>
      </c>
      <c r="N683" s="1" t="s">
        <v>165</v>
      </c>
      <c r="O683" s="1" t="s">
        <v>52</v>
      </c>
      <c r="P683" s="1" t="s">
        <v>52</v>
      </c>
      <c r="Q683" s="1" t="s">
        <v>543</v>
      </c>
      <c r="R683" s="1" t="s">
        <v>64</v>
      </c>
      <c r="S683" s="1" t="s">
        <v>64</v>
      </c>
      <c r="T683" s="1" t="s">
        <v>63</v>
      </c>
      <c r="AR683" s="1" t="s">
        <v>52</v>
      </c>
      <c r="AS683" s="1" t="s">
        <v>52</v>
      </c>
      <c r="AU683" s="1" t="s">
        <v>547</v>
      </c>
      <c r="AV683">
        <v>209</v>
      </c>
    </row>
    <row r="684" spans="1:48" ht="30" customHeight="1" x14ac:dyDescent="0.3">
      <c r="A684" s="13" t="s">
        <v>167</v>
      </c>
      <c r="B684" s="13" t="s">
        <v>168</v>
      </c>
      <c r="C684" s="13" t="s">
        <v>97</v>
      </c>
      <c r="D684" s="11">
        <v>72</v>
      </c>
      <c r="E684" s="12"/>
      <c r="F684" s="12"/>
      <c r="G684" s="12"/>
      <c r="H684" s="12"/>
      <c r="I684" s="12"/>
      <c r="J684" s="12"/>
      <c r="K684" s="12"/>
      <c r="L684" s="12"/>
      <c r="M684" s="13" t="s">
        <v>52</v>
      </c>
      <c r="N684" s="1" t="s">
        <v>169</v>
      </c>
      <c r="O684" s="1" t="s">
        <v>52</v>
      </c>
      <c r="P684" s="1" t="s">
        <v>52</v>
      </c>
      <c r="Q684" s="1" t="s">
        <v>543</v>
      </c>
      <c r="R684" s="1" t="s">
        <v>63</v>
      </c>
      <c r="S684" s="1" t="s">
        <v>64</v>
      </c>
      <c r="T684" s="1" t="s">
        <v>64</v>
      </c>
      <c r="AR684" s="1" t="s">
        <v>52</v>
      </c>
      <c r="AS684" s="1" t="s">
        <v>52</v>
      </c>
      <c r="AU684" s="1" t="s">
        <v>548</v>
      </c>
      <c r="AV684">
        <v>210</v>
      </c>
    </row>
    <row r="685" spans="1:48" ht="30" customHeight="1" x14ac:dyDescent="0.3">
      <c r="A685" s="13" t="s">
        <v>171</v>
      </c>
      <c r="B685" s="13" t="s">
        <v>172</v>
      </c>
      <c r="C685" s="13" t="s">
        <v>97</v>
      </c>
      <c r="D685" s="11">
        <v>13</v>
      </c>
      <c r="E685" s="12"/>
      <c r="F685" s="12"/>
      <c r="G685" s="12"/>
      <c r="H685" s="12"/>
      <c r="I685" s="12"/>
      <c r="J685" s="12"/>
      <c r="K685" s="12"/>
      <c r="L685" s="12"/>
      <c r="M685" s="13" t="s">
        <v>52</v>
      </c>
      <c r="N685" s="1" t="s">
        <v>173</v>
      </c>
      <c r="O685" s="1" t="s">
        <v>52</v>
      </c>
      <c r="P685" s="1" t="s">
        <v>52</v>
      </c>
      <c r="Q685" s="1" t="s">
        <v>543</v>
      </c>
      <c r="R685" s="1" t="s">
        <v>63</v>
      </c>
      <c r="S685" s="1" t="s">
        <v>64</v>
      </c>
      <c r="T685" s="1" t="s">
        <v>64</v>
      </c>
      <c r="AR685" s="1" t="s">
        <v>52</v>
      </c>
      <c r="AS685" s="1" t="s">
        <v>52</v>
      </c>
      <c r="AU685" s="1" t="s">
        <v>549</v>
      </c>
      <c r="AV685">
        <v>211</v>
      </c>
    </row>
    <row r="686" spans="1:48" ht="30" customHeight="1" x14ac:dyDescent="0.3">
      <c r="A686" s="13" t="s">
        <v>550</v>
      </c>
      <c r="B686" s="13" t="s">
        <v>551</v>
      </c>
      <c r="C686" s="13" t="s">
        <v>177</v>
      </c>
      <c r="D686" s="11">
        <v>1</v>
      </c>
      <c r="E686" s="12"/>
      <c r="F686" s="12"/>
      <c r="G686" s="12"/>
      <c r="H686" s="12"/>
      <c r="I686" s="12"/>
      <c r="J686" s="12"/>
      <c r="K686" s="12"/>
      <c r="L686" s="12"/>
      <c r="M686" s="13" t="s">
        <v>52</v>
      </c>
      <c r="N686" s="1" t="s">
        <v>552</v>
      </c>
      <c r="O686" s="1" t="s">
        <v>52</v>
      </c>
      <c r="P686" s="1" t="s">
        <v>52</v>
      </c>
      <c r="Q686" s="1" t="s">
        <v>543</v>
      </c>
      <c r="R686" s="1" t="s">
        <v>63</v>
      </c>
      <c r="S686" s="1" t="s">
        <v>64</v>
      </c>
      <c r="T686" s="1" t="s">
        <v>64</v>
      </c>
      <c r="AR686" s="1" t="s">
        <v>52</v>
      </c>
      <c r="AS686" s="1" t="s">
        <v>52</v>
      </c>
      <c r="AU686" s="1" t="s">
        <v>553</v>
      </c>
      <c r="AV686">
        <v>212</v>
      </c>
    </row>
    <row r="687" spans="1:48" ht="30" customHeight="1" x14ac:dyDescent="0.3">
      <c r="A687" s="13" t="s">
        <v>554</v>
      </c>
      <c r="B687" s="13" t="s">
        <v>555</v>
      </c>
      <c r="C687" s="13" t="s">
        <v>177</v>
      </c>
      <c r="D687" s="11">
        <v>1</v>
      </c>
      <c r="E687" s="12"/>
      <c r="F687" s="12"/>
      <c r="G687" s="12"/>
      <c r="H687" s="12"/>
      <c r="I687" s="12"/>
      <c r="J687" s="12"/>
      <c r="K687" s="12"/>
      <c r="L687" s="12"/>
      <c r="M687" s="13" t="s">
        <v>52</v>
      </c>
      <c r="N687" s="1" t="s">
        <v>556</v>
      </c>
      <c r="O687" s="1" t="s">
        <v>52</v>
      </c>
      <c r="P687" s="1" t="s">
        <v>52</v>
      </c>
      <c r="Q687" s="1" t="s">
        <v>543</v>
      </c>
      <c r="R687" s="1" t="s">
        <v>63</v>
      </c>
      <c r="S687" s="1" t="s">
        <v>64</v>
      </c>
      <c r="T687" s="1" t="s">
        <v>64</v>
      </c>
      <c r="AR687" s="1" t="s">
        <v>52</v>
      </c>
      <c r="AS687" s="1" t="s">
        <v>52</v>
      </c>
      <c r="AU687" s="1" t="s">
        <v>557</v>
      </c>
      <c r="AV687">
        <v>213</v>
      </c>
    </row>
    <row r="688" spans="1:48" ht="30" customHeight="1" x14ac:dyDescent="0.3">
      <c r="A688" s="13" t="s">
        <v>558</v>
      </c>
      <c r="B688" s="13" t="s">
        <v>189</v>
      </c>
      <c r="C688" s="13" t="s">
        <v>177</v>
      </c>
      <c r="D688" s="11">
        <v>1</v>
      </c>
      <c r="E688" s="12"/>
      <c r="F688" s="12"/>
      <c r="G688" s="12"/>
      <c r="H688" s="12"/>
      <c r="I688" s="12"/>
      <c r="J688" s="12"/>
      <c r="K688" s="12"/>
      <c r="L688" s="12"/>
      <c r="M688" s="13" t="s">
        <v>52</v>
      </c>
      <c r="N688" s="1" t="s">
        <v>559</v>
      </c>
      <c r="O688" s="1" t="s">
        <v>52</v>
      </c>
      <c r="P688" s="1" t="s">
        <v>52</v>
      </c>
      <c r="Q688" s="1" t="s">
        <v>543</v>
      </c>
      <c r="R688" s="1" t="s">
        <v>63</v>
      </c>
      <c r="S688" s="1" t="s">
        <v>64</v>
      </c>
      <c r="T688" s="1" t="s">
        <v>64</v>
      </c>
      <c r="AR688" s="1" t="s">
        <v>52</v>
      </c>
      <c r="AS688" s="1" t="s">
        <v>52</v>
      </c>
      <c r="AU688" s="1" t="s">
        <v>560</v>
      </c>
      <c r="AV688">
        <v>214</v>
      </c>
    </row>
    <row r="689" spans="1:48" ht="30" customHeight="1" x14ac:dyDescent="0.3">
      <c r="A689" s="13" t="s">
        <v>561</v>
      </c>
      <c r="B689" s="13" t="s">
        <v>562</v>
      </c>
      <c r="C689" s="13" t="s">
        <v>177</v>
      </c>
      <c r="D689" s="11">
        <v>1</v>
      </c>
      <c r="E689" s="12"/>
      <c r="F689" s="12"/>
      <c r="G689" s="12"/>
      <c r="H689" s="12"/>
      <c r="I689" s="12"/>
      <c r="J689" s="12"/>
      <c r="K689" s="12"/>
      <c r="L689" s="12"/>
      <c r="M689" s="13" t="s">
        <v>52</v>
      </c>
      <c r="N689" s="1" t="s">
        <v>563</v>
      </c>
      <c r="O689" s="1" t="s">
        <v>52</v>
      </c>
      <c r="P689" s="1" t="s">
        <v>52</v>
      </c>
      <c r="Q689" s="1" t="s">
        <v>543</v>
      </c>
      <c r="R689" s="1" t="s">
        <v>63</v>
      </c>
      <c r="S689" s="1" t="s">
        <v>64</v>
      </c>
      <c r="T689" s="1" t="s">
        <v>64</v>
      </c>
      <c r="AR689" s="1" t="s">
        <v>52</v>
      </c>
      <c r="AS689" s="1" t="s">
        <v>52</v>
      </c>
      <c r="AU689" s="1" t="s">
        <v>564</v>
      </c>
      <c r="AV689">
        <v>215</v>
      </c>
    </row>
    <row r="690" spans="1:48" ht="30" customHeight="1" x14ac:dyDescent="0.3">
      <c r="A690" s="13" t="s">
        <v>565</v>
      </c>
      <c r="B690" s="13" t="s">
        <v>566</v>
      </c>
      <c r="C690" s="13" t="s">
        <v>177</v>
      </c>
      <c r="D690" s="11">
        <v>1</v>
      </c>
      <c r="E690" s="12"/>
      <c r="F690" s="12"/>
      <c r="G690" s="12"/>
      <c r="H690" s="12"/>
      <c r="I690" s="12"/>
      <c r="J690" s="12"/>
      <c r="K690" s="12"/>
      <c r="L690" s="12"/>
      <c r="M690" s="13" t="s">
        <v>52</v>
      </c>
      <c r="N690" s="1" t="s">
        <v>567</v>
      </c>
      <c r="O690" s="1" t="s">
        <v>52</v>
      </c>
      <c r="P690" s="1" t="s">
        <v>52</v>
      </c>
      <c r="Q690" s="1" t="s">
        <v>543</v>
      </c>
      <c r="R690" s="1" t="s">
        <v>63</v>
      </c>
      <c r="S690" s="1" t="s">
        <v>64</v>
      </c>
      <c r="T690" s="1" t="s">
        <v>64</v>
      </c>
      <c r="AR690" s="1" t="s">
        <v>52</v>
      </c>
      <c r="AS690" s="1" t="s">
        <v>52</v>
      </c>
      <c r="AU690" s="1" t="s">
        <v>568</v>
      </c>
      <c r="AV690">
        <v>216</v>
      </c>
    </row>
    <row r="691" spans="1:48" ht="30" customHeight="1" x14ac:dyDescent="0.3">
      <c r="A691" s="13" t="s">
        <v>196</v>
      </c>
      <c r="B691" s="13" t="s">
        <v>197</v>
      </c>
      <c r="C691" s="13" t="s">
        <v>198</v>
      </c>
      <c r="D691" s="11">
        <v>3</v>
      </c>
      <c r="E691" s="12"/>
      <c r="F691" s="12"/>
      <c r="G691" s="12"/>
      <c r="H691" s="12"/>
      <c r="I691" s="12"/>
      <c r="J691" s="12"/>
      <c r="K691" s="12"/>
      <c r="L691" s="12"/>
      <c r="M691" s="13" t="s">
        <v>52</v>
      </c>
      <c r="N691" s="1" t="s">
        <v>199</v>
      </c>
      <c r="O691" s="1" t="s">
        <v>52</v>
      </c>
      <c r="P691" s="1" t="s">
        <v>52</v>
      </c>
      <c r="Q691" s="1" t="s">
        <v>543</v>
      </c>
      <c r="R691" s="1" t="s">
        <v>63</v>
      </c>
      <c r="S691" s="1" t="s">
        <v>64</v>
      </c>
      <c r="T691" s="1" t="s">
        <v>64</v>
      </c>
      <c r="AR691" s="1" t="s">
        <v>52</v>
      </c>
      <c r="AS691" s="1" t="s">
        <v>52</v>
      </c>
      <c r="AU691" s="1" t="s">
        <v>569</v>
      </c>
      <c r="AV691">
        <v>217</v>
      </c>
    </row>
    <row r="692" spans="1:48" ht="30" customHeight="1" x14ac:dyDescent="0.3">
      <c r="A692" s="13" t="s">
        <v>207</v>
      </c>
      <c r="B692" s="13" t="s">
        <v>52</v>
      </c>
      <c r="C692" s="13" t="s">
        <v>97</v>
      </c>
      <c r="D692" s="11">
        <v>21</v>
      </c>
      <c r="E692" s="12"/>
      <c r="F692" s="12"/>
      <c r="G692" s="12"/>
      <c r="H692" s="12"/>
      <c r="I692" s="12"/>
      <c r="J692" s="12"/>
      <c r="K692" s="12"/>
      <c r="L692" s="12"/>
      <c r="M692" s="13" t="s">
        <v>52</v>
      </c>
      <c r="N692" s="1" t="s">
        <v>208</v>
      </c>
      <c r="O692" s="1" t="s">
        <v>52</v>
      </c>
      <c r="P692" s="1" t="s">
        <v>52</v>
      </c>
      <c r="Q692" s="1" t="s">
        <v>543</v>
      </c>
      <c r="R692" s="1" t="s">
        <v>63</v>
      </c>
      <c r="S692" s="1" t="s">
        <v>64</v>
      </c>
      <c r="T692" s="1" t="s">
        <v>64</v>
      </c>
      <c r="AR692" s="1" t="s">
        <v>52</v>
      </c>
      <c r="AS692" s="1" t="s">
        <v>52</v>
      </c>
      <c r="AU692" s="1" t="s">
        <v>570</v>
      </c>
      <c r="AV692">
        <v>218</v>
      </c>
    </row>
    <row r="693" spans="1:48" ht="30" customHeight="1" x14ac:dyDescent="0.3">
      <c r="A693" s="13" t="s">
        <v>210</v>
      </c>
      <c r="B693" s="13" t="s">
        <v>211</v>
      </c>
      <c r="C693" s="13" t="s">
        <v>68</v>
      </c>
      <c r="D693" s="11">
        <v>7</v>
      </c>
      <c r="E693" s="12"/>
      <c r="F693" s="12"/>
      <c r="G693" s="12"/>
      <c r="H693" s="12"/>
      <c r="I693" s="12"/>
      <c r="J693" s="12"/>
      <c r="K693" s="12"/>
      <c r="L693" s="12"/>
      <c r="M693" s="13" t="s">
        <v>52</v>
      </c>
      <c r="N693" s="1" t="s">
        <v>212</v>
      </c>
      <c r="O693" s="1" t="s">
        <v>52</v>
      </c>
      <c r="P693" s="1" t="s">
        <v>52</v>
      </c>
      <c r="Q693" s="1" t="s">
        <v>543</v>
      </c>
      <c r="R693" s="1" t="s">
        <v>63</v>
      </c>
      <c r="S693" s="1" t="s">
        <v>64</v>
      </c>
      <c r="T693" s="1" t="s">
        <v>64</v>
      </c>
      <c r="AR693" s="1" t="s">
        <v>52</v>
      </c>
      <c r="AS693" s="1" t="s">
        <v>52</v>
      </c>
      <c r="AU693" s="1" t="s">
        <v>571</v>
      </c>
      <c r="AV693">
        <v>219</v>
      </c>
    </row>
    <row r="694" spans="1:48" ht="30" customHeight="1" x14ac:dyDescent="0.3">
      <c r="A694" s="11"/>
      <c r="B694" s="11"/>
      <c r="C694" s="11"/>
      <c r="D694" s="11"/>
      <c r="E694" s="12"/>
      <c r="F694" s="12"/>
      <c r="G694" s="12"/>
      <c r="H694" s="12"/>
      <c r="I694" s="12"/>
      <c r="J694" s="12"/>
      <c r="K694" s="12"/>
      <c r="L694" s="12"/>
      <c r="M694" s="11"/>
      <c r="Q694" s="1" t="s">
        <v>543</v>
      </c>
    </row>
    <row r="695" spans="1:48" ht="30" customHeight="1" x14ac:dyDescent="0.3">
      <c r="A695" s="11"/>
      <c r="B695" s="11"/>
      <c r="C695" s="11"/>
      <c r="D695" s="11"/>
      <c r="E695" s="12"/>
      <c r="F695" s="12"/>
      <c r="G695" s="12"/>
      <c r="H695" s="12"/>
      <c r="I695" s="12"/>
      <c r="J695" s="12"/>
      <c r="K695" s="12"/>
      <c r="L695" s="12"/>
      <c r="M695" s="11"/>
      <c r="Q695" s="1" t="s">
        <v>543</v>
      </c>
    </row>
    <row r="696" spans="1:48" ht="30" customHeight="1" x14ac:dyDescent="0.3">
      <c r="A696" s="11"/>
      <c r="B696" s="11"/>
      <c r="C696" s="11"/>
      <c r="D696" s="11"/>
      <c r="E696" s="12"/>
      <c r="F696" s="12"/>
      <c r="G696" s="12"/>
      <c r="H696" s="12"/>
      <c r="I696" s="12"/>
      <c r="J696" s="12"/>
      <c r="K696" s="12"/>
      <c r="L696" s="12"/>
      <c r="M696" s="11"/>
      <c r="Q696" s="1" t="s">
        <v>543</v>
      </c>
    </row>
    <row r="697" spans="1:48" ht="30" customHeight="1" x14ac:dyDescent="0.3">
      <c r="A697" s="11"/>
      <c r="B697" s="11"/>
      <c r="C697" s="11"/>
      <c r="D697" s="11"/>
      <c r="E697" s="12"/>
      <c r="F697" s="12"/>
      <c r="G697" s="12"/>
      <c r="H697" s="12"/>
      <c r="I697" s="12"/>
      <c r="J697" s="12"/>
      <c r="K697" s="12"/>
      <c r="L697" s="12"/>
      <c r="M697" s="11"/>
      <c r="Q697" s="1" t="s">
        <v>543</v>
      </c>
    </row>
    <row r="698" spans="1:48" ht="30" customHeight="1" x14ac:dyDescent="0.3">
      <c r="A698" s="11"/>
      <c r="B698" s="11"/>
      <c r="C698" s="11"/>
      <c r="D698" s="11"/>
      <c r="E698" s="12"/>
      <c r="F698" s="12"/>
      <c r="G698" s="12"/>
      <c r="H698" s="12"/>
      <c r="I698" s="12"/>
      <c r="J698" s="12"/>
      <c r="K698" s="12"/>
      <c r="L698" s="12"/>
      <c r="M698" s="11"/>
      <c r="Q698" s="1" t="s">
        <v>543</v>
      </c>
    </row>
    <row r="699" spans="1:48" ht="30" customHeight="1" x14ac:dyDescent="0.3">
      <c r="A699" s="11"/>
      <c r="B699" s="11"/>
      <c r="C699" s="11"/>
      <c r="D699" s="11"/>
      <c r="E699" s="12"/>
      <c r="F699" s="12"/>
      <c r="G699" s="12"/>
      <c r="H699" s="12"/>
      <c r="I699" s="12"/>
      <c r="J699" s="12"/>
      <c r="K699" s="12"/>
      <c r="L699" s="12"/>
      <c r="M699" s="11"/>
      <c r="Q699" s="1" t="s">
        <v>543</v>
      </c>
    </row>
    <row r="700" spans="1:48" ht="30" customHeight="1" x14ac:dyDescent="0.3">
      <c r="A700" s="11"/>
      <c r="B700" s="11"/>
      <c r="C700" s="11"/>
      <c r="D700" s="11"/>
      <c r="E700" s="12"/>
      <c r="F700" s="12"/>
      <c r="G700" s="12"/>
      <c r="H700" s="12"/>
      <c r="I700" s="12"/>
      <c r="J700" s="12"/>
      <c r="K700" s="12"/>
      <c r="L700" s="12"/>
      <c r="M700" s="11"/>
      <c r="Q700" s="1" t="s">
        <v>543</v>
      </c>
    </row>
    <row r="701" spans="1:48" ht="30" customHeight="1" x14ac:dyDescent="0.3">
      <c r="A701" s="11"/>
      <c r="B701" s="11"/>
      <c r="C701" s="11"/>
      <c r="D701" s="11"/>
      <c r="E701" s="12"/>
      <c r="F701" s="12"/>
      <c r="G701" s="12"/>
      <c r="H701" s="12"/>
      <c r="I701" s="12"/>
      <c r="J701" s="12"/>
      <c r="K701" s="12"/>
      <c r="L701" s="12"/>
      <c r="M701" s="11"/>
      <c r="Q701" s="1" t="s">
        <v>543</v>
      </c>
    </row>
    <row r="702" spans="1:48" ht="30" customHeight="1" x14ac:dyDescent="0.3">
      <c r="A702" s="11"/>
      <c r="B702" s="11"/>
      <c r="C702" s="11"/>
      <c r="D702" s="11"/>
      <c r="E702" s="12"/>
      <c r="F702" s="12"/>
      <c r="G702" s="12"/>
      <c r="H702" s="12"/>
      <c r="I702" s="12"/>
      <c r="J702" s="12"/>
      <c r="K702" s="12"/>
      <c r="L702" s="12"/>
      <c r="M702" s="11"/>
      <c r="Q702" s="1" t="s">
        <v>543</v>
      </c>
    </row>
    <row r="703" spans="1:48" ht="30" customHeight="1" x14ac:dyDescent="0.3">
      <c r="A703" s="13" t="s">
        <v>76</v>
      </c>
      <c r="B703" s="11"/>
      <c r="C703" s="11"/>
      <c r="D703" s="11"/>
      <c r="E703" s="12"/>
      <c r="F703" s="12"/>
      <c r="G703" s="12"/>
      <c r="H703" s="12"/>
      <c r="I703" s="12"/>
      <c r="J703" s="12"/>
      <c r="K703" s="12"/>
      <c r="L703" s="12"/>
      <c r="M703" s="11"/>
      <c r="N703" t="s">
        <v>77</v>
      </c>
    </row>
    <row r="704" spans="1:48" ht="30" customHeight="1" x14ac:dyDescent="0.3">
      <c r="A704" s="13" t="s">
        <v>572</v>
      </c>
      <c r="B704" s="13" t="s">
        <v>519</v>
      </c>
      <c r="C704" s="11"/>
      <c r="D704" s="11"/>
      <c r="E704" s="12"/>
      <c r="F704" s="12"/>
      <c r="G704" s="12"/>
      <c r="H704" s="12"/>
      <c r="I704" s="12"/>
      <c r="J704" s="12"/>
      <c r="K704" s="12"/>
      <c r="L704" s="12"/>
      <c r="M704" s="11"/>
      <c r="Q704" s="1" t="s">
        <v>573</v>
      </c>
    </row>
    <row r="705" spans="1:48" ht="30" customHeight="1" x14ac:dyDescent="0.3">
      <c r="A705" s="13" t="s">
        <v>216</v>
      </c>
      <c r="B705" s="13" t="s">
        <v>217</v>
      </c>
      <c r="C705" s="13" t="s">
        <v>68</v>
      </c>
      <c r="D705" s="11">
        <v>16</v>
      </c>
      <c r="E705" s="12"/>
      <c r="F705" s="12"/>
      <c r="G705" s="12"/>
      <c r="H705" s="12"/>
      <c r="I705" s="12"/>
      <c r="J705" s="12"/>
      <c r="K705" s="12"/>
      <c r="L705" s="12"/>
      <c r="M705" s="13" t="s">
        <v>52</v>
      </c>
      <c r="N705" s="1" t="s">
        <v>218</v>
      </c>
      <c r="O705" s="1" t="s">
        <v>52</v>
      </c>
      <c r="P705" s="1" t="s">
        <v>52</v>
      </c>
      <c r="Q705" s="1" t="s">
        <v>573</v>
      </c>
      <c r="R705" s="1" t="s">
        <v>64</v>
      </c>
      <c r="S705" s="1" t="s">
        <v>64</v>
      </c>
      <c r="T705" s="1" t="s">
        <v>63</v>
      </c>
      <c r="AR705" s="1" t="s">
        <v>52</v>
      </c>
      <c r="AS705" s="1" t="s">
        <v>52</v>
      </c>
      <c r="AU705" s="1" t="s">
        <v>574</v>
      </c>
      <c r="AV705">
        <v>221</v>
      </c>
    </row>
    <row r="706" spans="1:48" ht="30" customHeight="1" x14ac:dyDescent="0.3">
      <c r="A706" s="13" t="s">
        <v>220</v>
      </c>
      <c r="B706" s="13" t="s">
        <v>221</v>
      </c>
      <c r="C706" s="13" t="s">
        <v>68</v>
      </c>
      <c r="D706" s="11">
        <v>15</v>
      </c>
      <c r="E706" s="12"/>
      <c r="F706" s="12"/>
      <c r="G706" s="12"/>
      <c r="H706" s="12"/>
      <c r="I706" s="12"/>
      <c r="J706" s="12"/>
      <c r="K706" s="12"/>
      <c r="L706" s="12"/>
      <c r="M706" s="13" t="s">
        <v>52</v>
      </c>
      <c r="N706" s="1" t="s">
        <v>222</v>
      </c>
      <c r="O706" s="1" t="s">
        <v>52</v>
      </c>
      <c r="P706" s="1" t="s">
        <v>52</v>
      </c>
      <c r="Q706" s="1" t="s">
        <v>573</v>
      </c>
      <c r="R706" s="1" t="s">
        <v>64</v>
      </c>
      <c r="S706" s="1" t="s">
        <v>64</v>
      </c>
      <c r="T706" s="1" t="s">
        <v>63</v>
      </c>
      <c r="AR706" s="1" t="s">
        <v>52</v>
      </c>
      <c r="AS706" s="1" t="s">
        <v>52</v>
      </c>
      <c r="AU706" s="1" t="s">
        <v>575</v>
      </c>
      <c r="AV706">
        <v>222</v>
      </c>
    </row>
    <row r="707" spans="1:48" ht="30" customHeight="1" x14ac:dyDescent="0.3">
      <c r="A707" s="13" t="s">
        <v>224</v>
      </c>
      <c r="B707" s="13" t="s">
        <v>52</v>
      </c>
      <c r="C707" s="13" t="s">
        <v>68</v>
      </c>
      <c r="D707" s="11">
        <v>15</v>
      </c>
      <c r="E707" s="12"/>
      <c r="F707" s="12"/>
      <c r="G707" s="12"/>
      <c r="H707" s="12"/>
      <c r="I707" s="12"/>
      <c r="J707" s="12"/>
      <c r="K707" s="12"/>
      <c r="L707" s="12"/>
      <c r="M707" s="13" t="s">
        <v>52</v>
      </c>
      <c r="N707" s="1" t="s">
        <v>225</v>
      </c>
      <c r="O707" s="1" t="s">
        <v>52</v>
      </c>
      <c r="P707" s="1" t="s">
        <v>52</v>
      </c>
      <c r="Q707" s="1" t="s">
        <v>573</v>
      </c>
      <c r="R707" s="1" t="s">
        <v>64</v>
      </c>
      <c r="S707" s="1" t="s">
        <v>64</v>
      </c>
      <c r="T707" s="1" t="s">
        <v>63</v>
      </c>
      <c r="AR707" s="1" t="s">
        <v>52</v>
      </c>
      <c r="AS707" s="1" t="s">
        <v>52</v>
      </c>
      <c r="AU707" s="1" t="s">
        <v>576</v>
      </c>
      <c r="AV707">
        <v>223</v>
      </c>
    </row>
    <row r="708" spans="1:48" ht="30" customHeight="1" x14ac:dyDescent="0.3">
      <c r="A708" s="13" t="s">
        <v>227</v>
      </c>
      <c r="B708" s="13" t="s">
        <v>228</v>
      </c>
      <c r="C708" s="13" t="s">
        <v>97</v>
      </c>
      <c r="D708" s="11">
        <v>17</v>
      </c>
      <c r="E708" s="12"/>
      <c r="F708" s="12"/>
      <c r="G708" s="12"/>
      <c r="H708" s="12"/>
      <c r="I708" s="12"/>
      <c r="J708" s="12"/>
      <c r="K708" s="12"/>
      <c r="L708" s="12"/>
      <c r="M708" s="13" t="s">
        <v>52</v>
      </c>
      <c r="N708" s="1" t="s">
        <v>229</v>
      </c>
      <c r="O708" s="1" t="s">
        <v>52</v>
      </c>
      <c r="P708" s="1" t="s">
        <v>52</v>
      </c>
      <c r="Q708" s="1" t="s">
        <v>573</v>
      </c>
      <c r="R708" s="1" t="s">
        <v>63</v>
      </c>
      <c r="S708" s="1" t="s">
        <v>64</v>
      </c>
      <c r="T708" s="1" t="s">
        <v>64</v>
      </c>
      <c r="AR708" s="1" t="s">
        <v>52</v>
      </c>
      <c r="AS708" s="1" t="s">
        <v>52</v>
      </c>
      <c r="AU708" s="1" t="s">
        <v>577</v>
      </c>
      <c r="AV708">
        <v>224</v>
      </c>
    </row>
    <row r="709" spans="1:48" ht="30" customHeight="1" x14ac:dyDescent="0.3">
      <c r="A709" s="13" t="s">
        <v>231</v>
      </c>
      <c r="B709" s="13" t="s">
        <v>232</v>
      </c>
      <c r="C709" s="13" t="s">
        <v>68</v>
      </c>
      <c r="D709" s="11">
        <v>15</v>
      </c>
      <c r="E709" s="12"/>
      <c r="F709" s="12"/>
      <c r="G709" s="12"/>
      <c r="H709" s="12"/>
      <c r="I709" s="12"/>
      <c r="J709" s="12"/>
      <c r="K709" s="12"/>
      <c r="L709" s="12"/>
      <c r="M709" s="13" t="s">
        <v>52</v>
      </c>
      <c r="N709" s="1" t="s">
        <v>233</v>
      </c>
      <c r="O709" s="1" t="s">
        <v>52</v>
      </c>
      <c r="P709" s="1" t="s">
        <v>52</v>
      </c>
      <c r="Q709" s="1" t="s">
        <v>573</v>
      </c>
      <c r="R709" s="1" t="s">
        <v>63</v>
      </c>
      <c r="S709" s="1" t="s">
        <v>64</v>
      </c>
      <c r="T709" s="1" t="s">
        <v>64</v>
      </c>
      <c r="AR709" s="1" t="s">
        <v>52</v>
      </c>
      <c r="AS709" s="1" t="s">
        <v>52</v>
      </c>
      <c r="AU709" s="1" t="s">
        <v>578</v>
      </c>
      <c r="AV709">
        <v>225</v>
      </c>
    </row>
    <row r="710" spans="1:48" ht="30" customHeight="1" x14ac:dyDescent="0.3">
      <c r="A710" s="11"/>
      <c r="B710" s="11"/>
      <c r="C710" s="11"/>
      <c r="D710" s="11"/>
      <c r="E710" s="12"/>
      <c r="F710" s="12"/>
      <c r="G710" s="12"/>
      <c r="H710" s="12"/>
      <c r="I710" s="12"/>
      <c r="J710" s="12"/>
      <c r="K710" s="12"/>
      <c r="L710" s="12"/>
      <c r="M710" s="11"/>
      <c r="Q710" s="1" t="s">
        <v>573</v>
      </c>
    </row>
    <row r="711" spans="1:48" ht="30" customHeight="1" x14ac:dyDescent="0.3">
      <c r="A711" s="11"/>
      <c r="B711" s="11"/>
      <c r="C711" s="11"/>
      <c r="D711" s="11"/>
      <c r="E711" s="12"/>
      <c r="F711" s="12"/>
      <c r="G711" s="12"/>
      <c r="H711" s="12"/>
      <c r="I711" s="12"/>
      <c r="J711" s="12"/>
      <c r="K711" s="12"/>
      <c r="L711" s="12"/>
      <c r="M711" s="11"/>
      <c r="Q711" s="1" t="s">
        <v>573</v>
      </c>
    </row>
    <row r="712" spans="1:48" ht="30" customHeight="1" x14ac:dyDescent="0.3">
      <c r="A712" s="11"/>
      <c r="B712" s="11"/>
      <c r="C712" s="11"/>
      <c r="D712" s="11"/>
      <c r="E712" s="12"/>
      <c r="F712" s="12"/>
      <c r="G712" s="12"/>
      <c r="H712" s="12"/>
      <c r="I712" s="12"/>
      <c r="J712" s="12"/>
      <c r="K712" s="12"/>
      <c r="L712" s="12"/>
      <c r="M712" s="11"/>
      <c r="Q712" s="1" t="s">
        <v>573</v>
      </c>
    </row>
    <row r="713" spans="1:48" ht="30" customHeight="1" x14ac:dyDescent="0.3">
      <c r="A713" s="11"/>
      <c r="B713" s="11"/>
      <c r="C713" s="11"/>
      <c r="D713" s="11"/>
      <c r="E713" s="12"/>
      <c r="F713" s="12"/>
      <c r="G713" s="12"/>
      <c r="H713" s="12"/>
      <c r="I713" s="12"/>
      <c r="J713" s="12"/>
      <c r="K713" s="12"/>
      <c r="L713" s="12"/>
      <c r="M713" s="11"/>
      <c r="Q713" s="1" t="s">
        <v>573</v>
      </c>
    </row>
    <row r="714" spans="1:48" ht="30" customHeight="1" x14ac:dyDescent="0.3">
      <c r="A714" s="11"/>
      <c r="B714" s="11"/>
      <c r="C714" s="11"/>
      <c r="D714" s="11"/>
      <c r="E714" s="12"/>
      <c r="F714" s="12"/>
      <c r="G714" s="12"/>
      <c r="H714" s="12"/>
      <c r="I714" s="12"/>
      <c r="J714" s="12"/>
      <c r="K714" s="12"/>
      <c r="L714" s="12"/>
      <c r="M714" s="11"/>
      <c r="Q714" s="1" t="s">
        <v>573</v>
      </c>
    </row>
    <row r="715" spans="1:48" ht="30" customHeight="1" x14ac:dyDescent="0.3">
      <c r="A715" s="11"/>
      <c r="B715" s="11"/>
      <c r="C715" s="11"/>
      <c r="D715" s="11"/>
      <c r="E715" s="12"/>
      <c r="F715" s="12"/>
      <c r="G715" s="12"/>
      <c r="H715" s="12"/>
      <c r="I715" s="12"/>
      <c r="J715" s="12"/>
      <c r="K715" s="12"/>
      <c r="L715" s="12"/>
      <c r="M715" s="11"/>
      <c r="Q715" s="1" t="s">
        <v>573</v>
      </c>
    </row>
    <row r="716" spans="1:48" ht="30" customHeight="1" x14ac:dyDescent="0.3">
      <c r="A716" s="11"/>
      <c r="B716" s="11"/>
      <c r="C716" s="11"/>
      <c r="D716" s="11"/>
      <c r="E716" s="12"/>
      <c r="F716" s="12"/>
      <c r="G716" s="12"/>
      <c r="H716" s="12"/>
      <c r="I716" s="12"/>
      <c r="J716" s="12"/>
      <c r="K716" s="12"/>
      <c r="L716" s="12"/>
      <c r="M716" s="11"/>
      <c r="Q716" s="1" t="s">
        <v>573</v>
      </c>
    </row>
    <row r="717" spans="1:48" ht="30" customHeight="1" x14ac:dyDescent="0.3">
      <c r="A717" s="11"/>
      <c r="B717" s="11"/>
      <c r="C717" s="11"/>
      <c r="D717" s="11"/>
      <c r="E717" s="12"/>
      <c r="F717" s="12"/>
      <c r="G717" s="12"/>
      <c r="H717" s="12"/>
      <c r="I717" s="12"/>
      <c r="J717" s="12"/>
      <c r="K717" s="12"/>
      <c r="L717" s="12"/>
      <c r="M717" s="11"/>
      <c r="Q717" s="1" t="s">
        <v>573</v>
      </c>
    </row>
    <row r="718" spans="1:48" ht="30" customHeight="1" x14ac:dyDescent="0.3">
      <c r="A718" s="11"/>
      <c r="B718" s="11"/>
      <c r="C718" s="11"/>
      <c r="D718" s="11"/>
      <c r="E718" s="12"/>
      <c r="F718" s="12"/>
      <c r="G718" s="12"/>
      <c r="H718" s="12"/>
      <c r="I718" s="12"/>
      <c r="J718" s="12"/>
      <c r="K718" s="12"/>
      <c r="L718" s="12"/>
      <c r="M718" s="11"/>
      <c r="Q718" s="1" t="s">
        <v>573</v>
      </c>
    </row>
    <row r="719" spans="1:48" ht="30" customHeight="1" x14ac:dyDescent="0.3">
      <c r="A719" s="11"/>
      <c r="B719" s="11"/>
      <c r="C719" s="11"/>
      <c r="D719" s="11"/>
      <c r="E719" s="12"/>
      <c r="F719" s="12"/>
      <c r="G719" s="12"/>
      <c r="H719" s="12"/>
      <c r="I719" s="12"/>
      <c r="J719" s="12"/>
      <c r="K719" s="12"/>
      <c r="L719" s="12"/>
      <c r="M719" s="11"/>
      <c r="Q719" s="1" t="s">
        <v>573</v>
      </c>
    </row>
    <row r="720" spans="1:48" ht="30" customHeight="1" x14ac:dyDescent="0.3">
      <c r="A720" s="11"/>
      <c r="B720" s="11"/>
      <c r="C720" s="11"/>
      <c r="D720" s="11"/>
      <c r="E720" s="12"/>
      <c r="F720" s="12"/>
      <c r="G720" s="12"/>
      <c r="H720" s="12"/>
      <c r="I720" s="12"/>
      <c r="J720" s="12"/>
      <c r="K720" s="12"/>
      <c r="L720" s="12"/>
      <c r="M720" s="11"/>
      <c r="Q720" s="1" t="s">
        <v>573</v>
      </c>
    </row>
    <row r="721" spans="1:48" ht="30" customHeight="1" x14ac:dyDescent="0.3">
      <c r="A721" s="11"/>
      <c r="B721" s="11"/>
      <c r="C721" s="11"/>
      <c r="D721" s="11"/>
      <c r="E721" s="12"/>
      <c r="F721" s="12"/>
      <c r="G721" s="12"/>
      <c r="H721" s="12"/>
      <c r="I721" s="12"/>
      <c r="J721" s="12"/>
      <c r="K721" s="12"/>
      <c r="L721" s="12"/>
      <c r="M721" s="11"/>
      <c r="Q721" s="1" t="s">
        <v>573</v>
      </c>
    </row>
    <row r="722" spans="1:48" ht="30" customHeight="1" x14ac:dyDescent="0.3">
      <c r="A722" s="11"/>
      <c r="B722" s="11"/>
      <c r="C722" s="11"/>
      <c r="D722" s="11"/>
      <c r="E722" s="12"/>
      <c r="F722" s="12"/>
      <c r="G722" s="12"/>
      <c r="H722" s="12"/>
      <c r="I722" s="12"/>
      <c r="J722" s="12"/>
      <c r="K722" s="12"/>
      <c r="L722" s="12"/>
      <c r="M722" s="11"/>
      <c r="Q722" s="1" t="s">
        <v>573</v>
      </c>
    </row>
    <row r="723" spans="1:48" ht="30" customHeight="1" x14ac:dyDescent="0.3">
      <c r="A723" s="11"/>
      <c r="B723" s="11"/>
      <c r="C723" s="11"/>
      <c r="D723" s="11"/>
      <c r="E723" s="12"/>
      <c r="F723" s="12"/>
      <c r="G723" s="12"/>
      <c r="H723" s="12"/>
      <c r="I723" s="12"/>
      <c r="J723" s="12"/>
      <c r="K723" s="12"/>
      <c r="L723" s="12"/>
      <c r="M723" s="11"/>
      <c r="Q723" s="1" t="s">
        <v>573</v>
      </c>
    </row>
    <row r="724" spans="1:48" ht="30" customHeight="1" x14ac:dyDescent="0.3">
      <c r="A724" s="11"/>
      <c r="B724" s="11"/>
      <c r="C724" s="11"/>
      <c r="D724" s="11"/>
      <c r="E724" s="12"/>
      <c r="F724" s="12"/>
      <c r="G724" s="12"/>
      <c r="H724" s="12"/>
      <c r="I724" s="12"/>
      <c r="J724" s="12"/>
      <c r="K724" s="12"/>
      <c r="L724" s="12"/>
      <c r="M724" s="11"/>
      <c r="Q724" s="1" t="s">
        <v>573</v>
      </c>
    </row>
    <row r="725" spans="1:48" ht="30" customHeight="1" x14ac:dyDescent="0.3">
      <c r="A725" s="11"/>
      <c r="B725" s="11"/>
      <c r="C725" s="11"/>
      <c r="D725" s="11"/>
      <c r="E725" s="12"/>
      <c r="F725" s="12"/>
      <c r="G725" s="12"/>
      <c r="H725" s="12"/>
      <c r="I725" s="12"/>
      <c r="J725" s="12"/>
      <c r="K725" s="12"/>
      <c r="L725" s="12"/>
      <c r="M725" s="11"/>
      <c r="Q725" s="1" t="s">
        <v>573</v>
      </c>
    </row>
    <row r="726" spans="1:48" ht="30" customHeight="1" x14ac:dyDescent="0.3">
      <c r="A726" s="11"/>
      <c r="B726" s="11"/>
      <c r="C726" s="11"/>
      <c r="D726" s="11"/>
      <c r="E726" s="12"/>
      <c r="F726" s="12"/>
      <c r="G726" s="12"/>
      <c r="H726" s="12"/>
      <c r="I726" s="12"/>
      <c r="J726" s="12"/>
      <c r="K726" s="12"/>
      <c r="L726" s="12"/>
      <c r="M726" s="11"/>
      <c r="Q726" s="1" t="s">
        <v>573</v>
      </c>
    </row>
    <row r="727" spans="1:48" ht="30" customHeight="1" x14ac:dyDescent="0.3">
      <c r="A727" s="11"/>
      <c r="B727" s="11"/>
      <c r="C727" s="11"/>
      <c r="D727" s="11"/>
      <c r="E727" s="12"/>
      <c r="F727" s="12"/>
      <c r="G727" s="12"/>
      <c r="H727" s="12"/>
      <c r="I727" s="12"/>
      <c r="J727" s="12"/>
      <c r="K727" s="12"/>
      <c r="L727" s="12"/>
      <c r="M727" s="11"/>
      <c r="Q727" s="1" t="s">
        <v>573</v>
      </c>
    </row>
    <row r="728" spans="1:48" ht="30" customHeight="1" x14ac:dyDescent="0.3">
      <c r="A728" s="13" t="s">
        <v>76</v>
      </c>
      <c r="B728" s="11"/>
      <c r="C728" s="11"/>
      <c r="D728" s="11"/>
      <c r="E728" s="12"/>
      <c r="F728" s="12"/>
      <c r="G728" s="12"/>
      <c r="H728" s="12"/>
      <c r="I728" s="12"/>
      <c r="J728" s="12"/>
      <c r="K728" s="12"/>
      <c r="L728" s="12"/>
      <c r="M728" s="11"/>
      <c r="N728" t="s">
        <v>77</v>
      </c>
    </row>
    <row r="729" spans="1:48" ht="30" customHeight="1" x14ac:dyDescent="0.3">
      <c r="A729" s="13" t="s">
        <v>579</v>
      </c>
      <c r="B729" s="13" t="s">
        <v>519</v>
      </c>
      <c r="C729" s="11"/>
      <c r="D729" s="11"/>
      <c r="E729" s="12"/>
      <c r="F729" s="12"/>
      <c r="G729" s="12"/>
      <c r="H729" s="12"/>
      <c r="I729" s="12"/>
      <c r="J729" s="12"/>
      <c r="K729" s="12"/>
      <c r="L729" s="12"/>
      <c r="M729" s="11"/>
      <c r="Q729" s="1" t="s">
        <v>580</v>
      </c>
    </row>
    <row r="730" spans="1:48" ht="30" customHeight="1" x14ac:dyDescent="0.3">
      <c r="A730" s="13" t="s">
        <v>237</v>
      </c>
      <c r="B730" s="13" t="s">
        <v>52</v>
      </c>
      <c r="C730" s="13" t="s">
        <v>68</v>
      </c>
      <c r="D730" s="11">
        <v>15</v>
      </c>
      <c r="E730" s="12"/>
      <c r="F730" s="12"/>
      <c r="G730" s="12"/>
      <c r="H730" s="12"/>
      <c r="I730" s="12"/>
      <c r="J730" s="12"/>
      <c r="K730" s="12"/>
      <c r="L730" s="12"/>
      <c r="M730" s="13" t="s">
        <v>52</v>
      </c>
      <c r="N730" s="1" t="s">
        <v>238</v>
      </c>
      <c r="O730" s="1" t="s">
        <v>52</v>
      </c>
      <c r="P730" s="1" t="s">
        <v>52</v>
      </c>
      <c r="Q730" s="1" t="s">
        <v>580</v>
      </c>
      <c r="R730" s="1" t="s">
        <v>63</v>
      </c>
      <c r="S730" s="1" t="s">
        <v>64</v>
      </c>
      <c r="T730" s="1" t="s">
        <v>64</v>
      </c>
      <c r="AR730" s="1" t="s">
        <v>52</v>
      </c>
      <c r="AS730" s="1" t="s">
        <v>52</v>
      </c>
      <c r="AU730" s="1" t="s">
        <v>581</v>
      </c>
      <c r="AV730">
        <v>227</v>
      </c>
    </row>
    <row r="731" spans="1:48" ht="30" customHeight="1" x14ac:dyDescent="0.3">
      <c r="A731" s="13" t="s">
        <v>240</v>
      </c>
      <c r="B731" s="13" t="s">
        <v>52</v>
      </c>
      <c r="C731" s="13" t="s">
        <v>68</v>
      </c>
      <c r="D731" s="11">
        <v>4</v>
      </c>
      <c r="E731" s="12"/>
      <c r="F731" s="12"/>
      <c r="G731" s="12"/>
      <c r="H731" s="12"/>
      <c r="I731" s="12"/>
      <c r="J731" s="12"/>
      <c r="K731" s="12"/>
      <c r="L731" s="12"/>
      <c r="M731" s="13" t="s">
        <v>52</v>
      </c>
      <c r="N731" s="1" t="s">
        <v>241</v>
      </c>
      <c r="O731" s="1" t="s">
        <v>52</v>
      </c>
      <c r="P731" s="1" t="s">
        <v>52</v>
      </c>
      <c r="Q731" s="1" t="s">
        <v>580</v>
      </c>
      <c r="R731" s="1" t="s">
        <v>63</v>
      </c>
      <c r="S731" s="1" t="s">
        <v>64</v>
      </c>
      <c r="T731" s="1" t="s">
        <v>64</v>
      </c>
      <c r="AR731" s="1" t="s">
        <v>52</v>
      </c>
      <c r="AS731" s="1" t="s">
        <v>52</v>
      </c>
      <c r="AU731" s="1" t="s">
        <v>582</v>
      </c>
      <c r="AV731">
        <v>229</v>
      </c>
    </row>
    <row r="732" spans="1:48" ht="30" customHeight="1" x14ac:dyDescent="0.3">
      <c r="A732" s="13" t="s">
        <v>474</v>
      </c>
      <c r="B732" s="13" t="s">
        <v>52</v>
      </c>
      <c r="C732" s="13" t="s">
        <v>68</v>
      </c>
      <c r="D732" s="11">
        <v>5</v>
      </c>
      <c r="E732" s="12"/>
      <c r="F732" s="12"/>
      <c r="G732" s="12"/>
      <c r="H732" s="12"/>
      <c r="I732" s="12"/>
      <c r="J732" s="12"/>
      <c r="K732" s="12"/>
      <c r="L732" s="12"/>
      <c r="M732" s="13" t="s">
        <v>52</v>
      </c>
      <c r="N732" s="1" t="s">
        <v>475</v>
      </c>
      <c r="O732" s="1" t="s">
        <v>52</v>
      </c>
      <c r="P732" s="1" t="s">
        <v>52</v>
      </c>
      <c r="Q732" s="1" t="s">
        <v>580</v>
      </c>
      <c r="R732" s="1" t="s">
        <v>63</v>
      </c>
      <c r="S732" s="1" t="s">
        <v>64</v>
      </c>
      <c r="T732" s="1" t="s">
        <v>64</v>
      </c>
      <c r="AR732" s="1" t="s">
        <v>52</v>
      </c>
      <c r="AS732" s="1" t="s">
        <v>52</v>
      </c>
      <c r="AU732" s="1" t="s">
        <v>583</v>
      </c>
      <c r="AV732">
        <v>230</v>
      </c>
    </row>
    <row r="733" spans="1:48" ht="30" customHeight="1" x14ac:dyDescent="0.3">
      <c r="A733" s="13" t="s">
        <v>251</v>
      </c>
      <c r="B733" s="13" t="s">
        <v>252</v>
      </c>
      <c r="C733" s="13" t="s">
        <v>68</v>
      </c>
      <c r="D733" s="11">
        <v>15</v>
      </c>
      <c r="E733" s="12"/>
      <c r="F733" s="12"/>
      <c r="G733" s="12"/>
      <c r="H733" s="12"/>
      <c r="I733" s="12"/>
      <c r="J733" s="12"/>
      <c r="K733" s="12"/>
      <c r="L733" s="12"/>
      <c r="M733" s="13" t="s">
        <v>52</v>
      </c>
      <c r="N733" s="1" t="s">
        <v>253</v>
      </c>
      <c r="O733" s="1" t="s">
        <v>52</v>
      </c>
      <c r="P733" s="1" t="s">
        <v>52</v>
      </c>
      <c r="Q733" s="1" t="s">
        <v>580</v>
      </c>
      <c r="R733" s="1" t="s">
        <v>63</v>
      </c>
      <c r="S733" s="1" t="s">
        <v>64</v>
      </c>
      <c r="T733" s="1" t="s">
        <v>64</v>
      </c>
      <c r="AR733" s="1" t="s">
        <v>52</v>
      </c>
      <c r="AS733" s="1" t="s">
        <v>52</v>
      </c>
      <c r="AU733" s="1" t="s">
        <v>584</v>
      </c>
      <c r="AV733">
        <v>231</v>
      </c>
    </row>
    <row r="734" spans="1:48" ht="30" customHeight="1" x14ac:dyDescent="0.3">
      <c r="A734" s="13" t="s">
        <v>255</v>
      </c>
      <c r="B734" s="13" t="s">
        <v>256</v>
      </c>
      <c r="C734" s="13" t="s">
        <v>68</v>
      </c>
      <c r="D734" s="11">
        <v>30</v>
      </c>
      <c r="E734" s="12"/>
      <c r="F734" s="12"/>
      <c r="G734" s="12"/>
      <c r="H734" s="12"/>
      <c r="I734" s="12"/>
      <c r="J734" s="12"/>
      <c r="K734" s="12"/>
      <c r="L734" s="12"/>
      <c r="M734" s="13" t="s">
        <v>52</v>
      </c>
      <c r="N734" s="1" t="s">
        <v>257</v>
      </c>
      <c r="O734" s="1" t="s">
        <v>52</v>
      </c>
      <c r="P734" s="1" t="s">
        <v>52</v>
      </c>
      <c r="Q734" s="1" t="s">
        <v>580</v>
      </c>
      <c r="R734" s="1" t="s">
        <v>63</v>
      </c>
      <c r="S734" s="1" t="s">
        <v>64</v>
      </c>
      <c r="T734" s="1" t="s">
        <v>64</v>
      </c>
      <c r="AR734" s="1" t="s">
        <v>52</v>
      </c>
      <c r="AS734" s="1" t="s">
        <v>52</v>
      </c>
      <c r="AU734" s="1" t="s">
        <v>585</v>
      </c>
      <c r="AV734">
        <v>232</v>
      </c>
    </row>
    <row r="735" spans="1:48" ht="30" customHeight="1" x14ac:dyDescent="0.3">
      <c r="A735" s="13" t="s">
        <v>259</v>
      </c>
      <c r="B735" s="13" t="s">
        <v>52</v>
      </c>
      <c r="C735" s="13" t="s">
        <v>68</v>
      </c>
      <c r="D735" s="11">
        <v>15</v>
      </c>
      <c r="E735" s="12"/>
      <c r="F735" s="12"/>
      <c r="G735" s="12"/>
      <c r="H735" s="12"/>
      <c r="I735" s="12"/>
      <c r="J735" s="12"/>
      <c r="K735" s="12"/>
      <c r="L735" s="12"/>
      <c r="M735" s="13" t="s">
        <v>52</v>
      </c>
      <c r="N735" s="1" t="s">
        <v>260</v>
      </c>
      <c r="O735" s="1" t="s">
        <v>52</v>
      </c>
      <c r="P735" s="1" t="s">
        <v>52</v>
      </c>
      <c r="Q735" s="1" t="s">
        <v>580</v>
      </c>
      <c r="R735" s="1" t="s">
        <v>63</v>
      </c>
      <c r="S735" s="1" t="s">
        <v>64</v>
      </c>
      <c r="T735" s="1" t="s">
        <v>64</v>
      </c>
      <c r="AR735" s="1" t="s">
        <v>52</v>
      </c>
      <c r="AS735" s="1" t="s">
        <v>52</v>
      </c>
      <c r="AU735" s="1" t="s">
        <v>586</v>
      </c>
      <c r="AV735">
        <v>233</v>
      </c>
    </row>
    <row r="736" spans="1:48" ht="30" customHeight="1" x14ac:dyDescent="0.3">
      <c r="A736" s="13" t="s">
        <v>265</v>
      </c>
      <c r="B736" s="13" t="s">
        <v>52</v>
      </c>
      <c r="C736" s="13" t="s">
        <v>82</v>
      </c>
      <c r="D736" s="11">
        <v>0.20100000000000001</v>
      </c>
      <c r="E736" s="12"/>
      <c r="F736" s="12"/>
      <c r="G736" s="12"/>
      <c r="H736" s="12"/>
      <c r="I736" s="12"/>
      <c r="J736" s="12"/>
      <c r="K736" s="12"/>
      <c r="L736" s="12"/>
      <c r="M736" s="13" t="s">
        <v>52</v>
      </c>
      <c r="N736" s="1" t="s">
        <v>266</v>
      </c>
      <c r="O736" s="1" t="s">
        <v>52</v>
      </c>
      <c r="P736" s="1" t="s">
        <v>52</v>
      </c>
      <c r="Q736" s="1" t="s">
        <v>580</v>
      </c>
      <c r="R736" s="1" t="s">
        <v>64</v>
      </c>
      <c r="S736" s="1" t="s">
        <v>64</v>
      </c>
      <c r="T736" s="1" t="s">
        <v>63</v>
      </c>
      <c r="AR736" s="1" t="s">
        <v>52</v>
      </c>
      <c r="AS736" s="1" t="s">
        <v>52</v>
      </c>
      <c r="AU736" s="1" t="s">
        <v>587</v>
      </c>
      <c r="AV736">
        <v>234</v>
      </c>
    </row>
    <row r="737" spans="1:48" ht="30" customHeight="1" x14ac:dyDescent="0.3">
      <c r="A737" s="13" t="s">
        <v>268</v>
      </c>
      <c r="B737" s="13" t="s">
        <v>269</v>
      </c>
      <c r="C737" s="13" t="s">
        <v>82</v>
      </c>
      <c r="D737" s="11">
        <v>0.114</v>
      </c>
      <c r="E737" s="12"/>
      <c r="F737" s="12"/>
      <c r="G737" s="12"/>
      <c r="H737" s="12"/>
      <c r="I737" s="12"/>
      <c r="J737" s="12"/>
      <c r="K737" s="12"/>
      <c r="L737" s="12"/>
      <c r="M737" s="13" t="s">
        <v>52</v>
      </c>
      <c r="N737" s="1" t="s">
        <v>270</v>
      </c>
      <c r="O737" s="1" t="s">
        <v>52</v>
      </c>
      <c r="P737" s="1" t="s">
        <v>52</v>
      </c>
      <c r="Q737" s="1" t="s">
        <v>580</v>
      </c>
      <c r="R737" s="1" t="s">
        <v>64</v>
      </c>
      <c r="S737" s="1" t="s">
        <v>64</v>
      </c>
      <c r="T737" s="1" t="s">
        <v>63</v>
      </c>
      <c r="AR737" s="1" t="s">
        <v>52</v>
      </c>
      <c r="AS737" s="1" t="s">
        <v>52</v>
      </c>
      <c r="AU737" s="1" t="s">
        <v>588</v>
      </c>
      <c r="AV737">
        <v>235</v>
      </c>
    </row>
    <row r="738" spans="1:48" ht="30" customHeight="1" x14ac:dyDescent="0.3">
      <c r="A738" s="11"/>
      <c r="B738" s="11"/>
      <c r="C738" s="11"/>
      <c r="D738" s="11"/>
      <c r="E738" s="12"/>
      <c r="F738" s="12"/>
      <c r="G738" s="12"/>
      <c r="H738" s="12"/>
      <c r="I738" s="12"/>
      <c r="J738" s="12"/>
      <c r="K738" s="12"/>
      <c r="L738" s="12"/>
      <c r="M738" s="11"/>
      <c r="Q738" s="1" t="s">
        <v>580</v>
      </c>
    </row>
    <row r="739" spans="1:48" ht="30" customHeight="1" x14ac:dyDescent="0.3">
      <c r="A739" s="11"/>
      <c r="B739" s="11"/>
      <c r="C739" s="11"/>
      <c r="D739" s="11"/>
      <c r="E739" s="12"/>
      <c r="F739" s="12"/>
      <c r="G739" s="12"/>
      <c r="H739" s="12"/>
      <c r="I739" s="12"/>
      <c r="J739" s="12"/>
      <c r="K739" s="12"/>
      <c r="L739" s="12"/>
      <c r="M739" s="11"/>
      <c r="Q739" s="1" t="s">
        <v>580</v>
      </c>
    </row>
    <row r="740" spans="1:48" ht="30" customHeight="1" x14ac:dyDescent="0.3">
      <c r="A740" s="11"/>
      <c r="B740" s="11"/>
      <c r="C740" s="11"/>
      <c r="D740" s="11"/>
      <c r="E740" s="12"/>
      <c r="F740" s="12"/>
      <c r="G740" s="12"/>
      <c r="H740" s="12"/>
      <c r="I740" s="12"/>
      <c r="J740" s="12"/>
      <c r="K740" s="12"/>
      <c r="L740" s="12"/>
      <c r="M740" s="11"/>
      <c r="Q740" s="1" t="s">
        <v>580</v>
      </c>
    </row>
    <row r="741" spans="1:48" ht="30" customHeight="1" x14ac:dyDescent="0.3">
      <c r="A741" s="11"/>
      <c r="B741" s="11"/>
      <c r="C741" s="11"/>
      <c r="D741" s="11"/>
      <c r="E741" s="12"/>
      <c r="F741" s="12"/>
      <c r="G741" s="12"/>
      <c r="H741" s="12"/>
      <c r="I741" s="12"/>
      <c r="J741" s="12"/>
      <c r="K741" s="12"/>
      <c r="L741" s="12"/>
      <c r="M741" s="11"/>
      <c r="Q741" s="1" t="s">
        <v>580</v>
      </c>
    </row>
    <row r="742" spans="1:48" ht="30" customHeight="1" x14ac:dyDescent="0.3">
      <c r="A742" s="11"/>
      <c r="B742" s="11"/>
      <c r="C742" s="11"/>
      <c r="D742" s="11"/>
      <c r="E742" s="12"/>
      <c r="F742" s="12"/>
      <c r="G742" s="12"/>
      <c r="H742" s="12"/>
      <c r="I742" s="12"/>
      <c r="J742" s="12"/>
      <c r="K742" s="12"/>
      <c r="L742" s="12"/>
      <c r="M742" s="11"/>
      <c r="Q742" s="1" t="s">
        <v>580</v>
      </c>
    </row>
    <row r="743" spans="1:48" ht="30" customHeight="1" x14ac:dyDescent="0.3">
      <c r="A743" s="11"/>
      <c r="B743" s="11"/>
      <c r="C743" s="11"/>
      <c r="D743" s="11"/>
      <c r="E743" s="12"/>
      <c r="F743" s="12"/>
      <c r="G743" s="12"/>
      <c r="H743" s="12"/>
      <c r="I743" s="12"/>
      <c r="J743" s="12"/>
      <c r="K743" s="12"/>
      <c r="L743" s="12"/>
      <c r="M743" s="11"/>
      <c r="Q743" s="1" t="s">
        <v>580</v>
      </c>
    </row>
    <row r="744" spans="1:48" ht="30" customHeight="1" x14ac:dyDescent="0.3">
      <c r="A744" s="11"/>
      <c r="B744" s="11"/>
      <c r="C744" s="11"/>
      <c r="D744" s="11"/>
      <c r="E744" s="12"/>
      <c r="F744" s="12"/>
      <c r="G744" s="12"/>
      <c r="H744" s="12"/>
      <c r="I744" s="12"/>
      <c r="J744" s="12"/>
      <c r="K744" s="12"/>
      <c r="L744" s="12"/>
      <c r="M744" s="11"/>
      <c r="Q744" s="1" t="s">
        <v>580</v>
      </c>
    </row>
    <row r="745" spans="1:48" ht="30" customHeight="1" x14ac:dyDescent="0.3">
      <c r="A745" s="11"/>
      <c r="B745" s="11"/>
      <c r="C745" s="11"/>
      <c r="D745" s="11"/>
      <c r="E745" s="12"/>
      <c r="F745" s="12"/>
      <c r="G745" s="12"/>
      <c r="H745" s="12"/>
      <c r="I745" s="12"/>
      <c r="J745" s="12"/>
      <c r="K745" s="12"/>
      <c r="L745" s="12"/>
      <c r="M745" s="11"/>
      <c r="Q745" s="1" t="s">
        <v>580</v>
      </c>
    </row>
    <row r="746" spans="1:48" ht="30" customHeight="1" x14ac:dyDescent="0.3">
      <c r="A746" s="11"/>
      <c r="B746" s="11"/>
      <c r="C746" s="11"/>
      <c r="D746" s="11"/>
      <c r="E746" s="12"/>
      <c r="F746" s="12"/>
      <c r="G746" s="12"/>
      <c r="H746" s="12"/>
      <c r="I746" s="12"/>
      <c r="J746" s="12"/>
      <c r="K746" s="12"/>
      <c r="L746" s="12"/>
      <c r="M746" s="11"/>
      <c r="Q746" s="1" t="s">
        <v>580</v>
      </c>
    </row>
    <row r="747" spans="1:48" ht="30" customHeight="1" x14ac:dyDescent="0.3">
      <c r="A747" s="11"/>
      <c r="B747" s="11"/>
      <c r="C747" s="11"/>
      <c r="D747" s="11"/>
      <c r="E747" s="12"/>
      <c r="F747" s="12"/>
      <c r="G747" s="12"/>
      <c r="H747" s="12"/>
      <c r="I747" s="12"/>
      <c r="J747" s="12"/>
      <c r="K747" s="12"/>
      <c r="L747" s="12"/>
      <c r="M747" s="11"/>
      <c r="Q747" s="1" t="s">
        <v>580</v>
      </c>
    </row>
    <row r="748" spans="1:48" ht="30" customHeight="1" x14ac:dyDescent="0.3">
      <c r="A748" s="11"/>
      <c r="B748" s="11"/>
      <c r="C748" s="11"/>
      <c r="D748" s="11"/>
      <c r="E748" s="12"/>
      <c r="F748" s="12"/>
      <c r="G748" s="12"/>
      <c r="H748" s="12"/>
      <c r="I748" s="12"/>
      <c r="J748" s="12"/>
      <c r="K748" s="12"/>
      <c r="L748" s="12"/>
      <c r="M748" s="11"/>
      <c r="Q748" s="1" t="s">
        <v>580</v>
      </c>
    </row>
    <row r="749" spans="1:48" ht="30" customHeight="1" x14ac:dyDescent="0.3">
      <c r="A749" s="11"/>
      <c r="B749" s="11"/>
      <c r="C749" s="11"/>
      <c r="D749" s="11"/>
      <c r="E749" s="12"/>
      <c r="F749" s="12"/>
      <c r="G749" s="12"/>
      <c r="H749" s="12"/>
      <c r="I749" s="12"/>
      <c r="J749" s="12"/>
      <c r="K749" s="12"/>
      <c r="L749" s="12"/>
      <c r="M749" s="11"/>
      <c r="Q749" s="1" t="s">
        <v>580</v>
      </c>
    </row>
    <row r="750" spans="1:48" ht="30" customHeight="1" x14ac:dyDescent="0.3">
      <c r="A750" s="11"/>
      <c r="B750" s="11"/>
      <c r="C750" s="11"/>
      <c r="D750" s="11"/>
      <c r="E750" s="12"/>
      <c r="F750" s="12"/>
      <c r="G750" s="12"/>
      <c r="H750" s="12"/>
      <c r="I750" s="12"/>
      <c r="J750" s="12"/>
      <c r="K750" s="12"/>
      <c r="L750" s="12"/>
      <c r="M750" s="11"/>
      <c r="Q750" s="1" t="s">
        <v>580</v>
      </c>
    </row>
    <row r="751" spans="1:48" ht="30" customHeight="1" x14ac:dyDescent="0.3">
      <c r="A751" s="11"/>
      <c r="B751" s="11"/>
      <c r="C751" s="11"/>
      <c r="D751" s="11"/>
      <c r="E751" s="12"/>
      <c r="F751" s="12"/>
      <c r="G751" s="12"/>
      <c r="H751" s="12"/>
      <c r="I751" s="12"/>
      <c r="J751" s="12"/>
      <c r="K751" s="12"/>
      <c r="L751" s="12"/>
      <c r="M751" s="11"/>
      <c r="Q751" s="1" t="s">
        <v>580</v>
      </c>
    </row>
    <row r="752" spans="1:48" ht="30" customHeight="1" x14ac:dyDescent="0.3">
      <c r="A752" s="11"/>
      <c r="B752" s="11"/>
      <c r="C752" s="11"/>
      <c r="D752" s="11"/>
      <c r="E752" s="12"/>
      <c r="F752" s="12"/>
      <c r="G752" s="12"/>
      <c r="H752" s="12"/>
      <c r="I752" s="12"/>
      <c r="J752" s="12"/>
      <c r="K752" s="12"/>
      <c r="L752" s="12"/>
      <c r="M752" s="11"/>
      <c r="Q752" s="1" t="s">
        <v>580</v>
      </c>
    </row>
    <row r="753" spans="1:48" ht="30" customHeight="1" x14ac:dyDescent="0.3">
      <c r="A753" s="13" t="s">
        <v>76</v>
      </c>
      <c r="B753" s="11"/>
      <c r="C753" s="11"/>
      <c r="D753" s="11"/>
      <c r="E753" s="12"/>
      <c r="F753" s="12"/>
      <c r="G753" s="12"/>
      <c r="H753" s="12"/>
      <c r="I753" s="12"/>
      <c r="J753" s="12"/>
      <c r="K753" s="12"/>
      <c r="L753" s="12"/>
      <c r="M753" s="11"/>
      <c r="N753" t="s">
        <v>77</v>
      </c>
    </row>
    <row r="754" spans="1:48" ht="30" customHeight="1" x14ac:dyDescent="0.3">
      <c r="A754" s="13" t="s">
        <v>589</v>
      </c>
      <c r="B754" s="13" t="s">
        <v>519</v>
      </c>
      <c r="C754" s="11"/>
      <c r="D754" s="11"/>
      <c r="E754" s="12"/>
      <c r="F754" s="12"/>
      <c r="G754" s="12"/>
      <c r="H754" s="12"/>
      <c r="I754" s="12"/>
      <c r="J754" s="12"/>
      <c r="K754" s="12"/>
      <c r="L754" s="12"/>
      <c r="M754" s="11"/>
      <c r="Q754" s="1" t="s">
        <v>590</v>
      </c>
    </row>
    <row r="755" spans="1:48" ht="30" customHeight="1" x14ac:dyDescent="0.3">
      <c r="A755" s="13" t="s">
        <v>282</v>
      </c>
      <c r="B755" s="13" t="s">
        <v>283</v>
      </c>
      <c r="C755" s="13" t="s">
        <v>248</v>
      </c>
      <c r="D755" s="11">
        <v>0.5</v>
      </c>
      <c r="E755" s="12"/>
      <c r="F755" s="12"/>
      <c r="G755" s="12"/>
      <c r="H755" s="12"/>
      <c r="I755" s="12"/>
      <c r="J755" s="12"/>
      <c r="K755" s="12"/>
      <c r="L755" s="12"/>
      <c r="M755" s="13" t="s">
        <v>52</v>
      </c>
      <c r="N755" s="1" t="s">
        <v>284</v>
      </c>
      <c r="O755" s="1" t="s">
        <v>52</v>
      </c>
      <c r="P755" s="1" t="s">
        <v>52</v>
      </c>
      <c r="Q755" s="1" t="s">
        <v>590</v>
      </c>
      <c r="R755" s="1" t="s">
        <v>64</v>
      </c>
      <c r="S755" s="1" t="s">
        <v>64</v>
      </c>
      <c r="T755" s="1" t="s">
        <v>63</v>
      </c>
      <c r="AR755" s="1" t="s">
        <v>52</v>
      </c>
      <c r="AS755" s="1" t="s">
        <v>52</v>
      </c>
      <c r="AU755" s="1" t="s">
        <v>591</v>
      </c>
      <c r="AV755">
        <v>391</v>
      </c>
    </row>
    <row r="756" spans="1:48" ht="30" customHeight="1" x14ac:dyDescent="0.3">
      <c r="A756" s="13" t="s">
        <v>286</v>
      </c>
      <c r="B756" s="13" t="s">
        <v>287</v>
      </c>
      <c r="C756" s="13" t="s">
        <v>288</v>
      </c>
      <c r="D756" s="11">
        <v>2</v>
      </c>
      <c r="E756" s="12"/>
      <c r="F756" s="12"/>
      <c r="G756" s="12"/>
      <c r="H756" s="12"/>
      <c r="I756" s="12"/>
      <c r="J756" s="12"/>
      <c r="K756" s="12"/>
      <c r="L756" s="12"/>
      <c r="M756" s="13" t="s">
        <v>52</v>
      </c>
      <c r="N756" s="1" t="s">
        <v>289</v>
      </c>
      <c r="O756" s="1" t="s">
        <v>52</v>
      </c>
      <c r="P756" s="1" t="s">
        <v>52</v>
      </c>
      <c r="Q756" s="1" t="s">
        <v>590</v>
      </c>
      <c r="R756" s="1" t="s">
        <v>64</v>
      </c>
      <c r="S756" s="1" t="s">
        <v>64</v>
      </c>
      <c r="T756" s="1" t="s">
        <v>63</v>
      </c>
      <c r="AR756" s="1" t="s">
        <v>52</v>
      </c>
      <c r="AS756" s="1" t="s">
        <v>52</v>
      </c>
      <c r="AU756" s="1" t="s">
        <v>592</v>
      </c>
      <c r="AV756">
        <v>392</v>
      </c>
    </row>
    <row r="757" spans="1:48" ht="30" customHeight="1" x14ac:dyDescent="0.3">
      <c r="A757" s="13" t="s">
        <v>291</v>
      </c>
      <c r="B757" s="13" t="s">
        <v>292</v>
      </c>
      <c r="C757" s="13" t="s">
        <v>293</v>
      </c>
      <c r="D757" s="11">
        <v>3</v>
      </c>
      <c r="E757" s="12"/>
      <c r="F757" s="12"/>
      <c r="G757" s="12"/>
      <c r="H757" s="12"/>
      <c r="I757" s="12"/>
      <c r="J757" s="12"/>
      <c r="K757" s="12"/>
      <c r="L757" s="12"/>
      <c r="M757" s="13" t="s">
        <v>52</v>
      </c>
      <c r="N757" s="1" t="s">
        <v>294</v>
      </c>
      <c r="O757" s="1" t="s">
        <v>52</v>
      </c>
      <c r="P757" s="1" t="s">
        <v>52</v>
      </c>
      <c r="Q757" s="1" t="s">
        <v>590</v>
      </c>
      <c r="R757" s="1" t="s">
        <v>64</v>
      </c>
      <c r="S757" s="1" t="s">
        <v>64</v>
      </c>
      <c r="T757" s="1" t="s">
        <v>63</v>
      </c>
      <c r="AR757" s="1" t="s">
        <v>52</v>
      </c>
      <c r="AS757" s="1" t="s">
        <v>52</v>
      </c>
      <c r="AU757" s="1" t="s">
        <v>593</v>
      </c>
      <c r="AV757">
        <v>414</v>
      </c>
    </row>
    <row r="758" spans="1:48" ht="30" customHeight="1" x14ac:dyDescent="0.3">
      <c r="A758" s="11"/>
      <c r="B758" s="11"/>
      <c r="C758" s="11"/>
      <c r="D758" s="11"/>
      <c r="E758" s="12"/>
      <c r="F758" s="12"/>
      <c r="G758" s="12"/>
      <c r="H758" s="12"/>
      <c r="I758" s="12"/>
      <c r="J758" s="12"/>
      <c r="K758" s="12"/>
      <c r="L758" s="12"/>
      <c r="M758" s="11"/>
      <c r="Q758" s="1" t="s">
        <v>590</v>
      </c>
    </row>
    <row r="759" spans="1:48" ht="30" customHeight="1" x14ac:dyDescent="0.3">
      <c r="A759" s="11"/>
      <c r="B759" s="11"/>
      <c r="C759" s="11"/>
      <c r="D759" s="11"/>
      <c r="E759" s="12"/>
      <c r="F759" s="12"/>
      <c r="G759" s="12"/>
      <c r="H759" s="12"/>
      <c r="I759" s="12"/>
      <c r="J759" s="12"/>
      <c r="K759" s="12"/>
      <c r="L759" s="12"/>
      <c r="M759" s="11"/>
      <c r="Q759" s="1" t="s">
        <v>590</v>
      </c>
    </row>
    <row r="760" spans="1:48" ht="30" customHeight="1" x14ac:dyDescent="0.3">
      <c r="A760" s="11"/>
      <c r="B760" s="11"/>
      <c r="C760" s="11"/>
      <c r="D760" s="11"/>
      <c r="E760" s="12"/>
      <c r="F760" s="12"/>
      <c r="G760" s="12"/>
      <c r="H760" s="12"/>
      <c r="I760" s="12"/>
      <c r="J760" s="12"/>
      <c r="K760" s="12"/>
      <c r="L760" s="12"/>
      <c r="M760" s="11"/>
      <c r="Q760" s="1" t="s">
        <v>590</v>
      </c>
    </row>
    <row r="761" spans="1:48" ht="30" customHeight="1" x14ac:dyDescent="0.3">
      <c r="A761" s="11"/>
      <c r="B761" s="11"/>
      <c r="C761" s="11"/>
      <c r="D761" s="11"/>
      <c r="E761" s="12"/>
      <c r="F761" s="12"/>
      <c r="G761" s="12"/>
      <c r="H761" s="12"/>
      <c r="I761" s="12"/>
      <c r="J761" s="12"/>
      <c r="K761" s="12"/>
      <c r="L761" s="12"/>
      <c r="M761" s="11"/>
      <c r="Q761" s="1" t="s">
        <v>590</v>
      </c>
    </row>
    <row r="762" spans="1:48" ht="30" customHeight="1" x14ac:dyDescent="0.3">
      <c r="A762" s="11"/>
      <c r="B762" s="11"/>
      <c r="C762" s="11"/>
      <c r="D762" s="11"/>
      <c r="E762" s="12"/>
      <c r="F762" s="12"/>
      <c r="G762" s="12"/>
      <c r="H762" s="12"/>
      <c r="I762" s="12"/>
      <c r="J762" s="12"/>
      <c r="K762" s="12"/>
      <c r="L762" s="12"/>
      <c r="M762" s="11"/>
      <c r="Q762" s="1" t="s">
        <v>590</v>
      </c>
    </row>
    <row r="763" spans="1:48" ht="30" customHeight="1" x14ac:dyDescent="0.3">
      <c r="A763" s="11"/>
      <c r="B763" s="11"/>
      <c r="C763" s="11"/>
      <c r="D763" s="11"/>
      <c r="E763" s="12"/>
      <c r="F763" s="12"/>
      <c r="G763" s="12"/>
      <c r="H763" s="12"/>
      <c r="I763" s="12"/>
      <c r="J763" s="12"/>
      <c r="K763" s="12"/>
      <c r="L763" s="12"/>
      <c r="M763" s="11"/>
      <c r="Q763" s="1" t="s">
        <v>590</v>
      </c>
    </row>
    <row r="764" spans="1:48" ht="30" customHeight="1" x14ac:dyDescent="0.3">
      <c r="A764" s="11"/>
      <c r="B764" s="11"/>
      <c r="C764" s="11"/>
      <c r="D764" s="11"/>
      <c r="E764" s="12"/>
      <c r="F764" s="12"/>
      <c r="G764" s="12"/>
      <c r="H764" s="12"/>
      <c r="I764" s="12"/>
      <c r="J764" s="12"/>
      <c r="K764" s="12"/>
      <c r="L764" s="12"/>
      <c r="M764" s="11"/>
      <c r="Q764" s="1" t="s">
        <v>590</v>
      </c>
    </row>
    <row r="765" spans="1:48" ht="30" customHeight="1" x14ac:dyDescent="0.3">
      <c r="A765" s="11"/>
      <c r="B765" s="11"/>
      <c r="C765" s="11"/>
      <c r="D765" s="11"/>
      <c r="E765" s="12"/>
      <c r="F765" s="12"/>
      <c r="G765" s="12"/>
      <c r="H765" s="12"/>
      <c r="I765" s="12"/>
      <c r="J765" s="12"/>
      <c r="K765" s="12"/>
      <c r="L765" s="12"/>
      <c r="M765" s="11"/>
      <c r="Q765" s="1" t="s">
        <v>590</v>
      </c>
    </row>
    <row r="766" spans="1:48" ht="30" customHeight="1" x14ac:dyDescent="0.3">
      <c r="A766" s="11"/>
      <c r="B766" s="11"/>
      <c r="C766" s="11"/>
      <c r="D766" s="11"/>
      <c r="E766" s="12"/>
      <c r="F766" s="12"/>
      <c r="G766" s="12"/>
      <c r="H766" s="12"/>
      <c r="I766" s="12"/>
      <c r="J766" s="12"/>
      <c r="K766" s="12"/>
      <c r="L766" s="12"/>
      <c r="M766" s="11"/>
      <c r="Q766" s="1" t="s">
        <v>590</v>
      </c>
    </row>
    <row r="767" spans="1:48" ht="30" customHeight="1" x14ac:dyDescent="0.3">
      <c r="A767" s="11"/>
      <c r="B767" s="11"/>
      <c r="C767" s="11"/>
      <c r="D767" s="11"/>
      <c r="E767" s="12"/>
      <c r="F767" s="12"/>
      <c r="G767" s="12"/>
      <c r="H767" s="12"/>
      <c r="I767" s="12"/>
      <c r="J767" s="12"/>
      <c r="K767" s="12"/>
      <c r="L767" s="12"/>
      <c r="M767" s="11"/>
      <c r="Q767" s="1" t="s">
        <v>590</v>
      </c>
    </row>
    <row r="768" spans="1:48" ht="30" customHeight="1" x14ac:dyDescent="0.3">
      <c r="A768" s="11"/>
      <c r="B768" s="11"/>
      <c r="C768" s="11"/>
      <c r="D768" s="11"/>
      <c r="E768" s="12"/>
      <c r="F768" s="12"/>
      <c r="G768" s="12"/>
      <c r="H768" s="12"/>
      <c r="I768" s="12"/>
      <c r="J768" s="12"/>
      <c r="K768" s="12"/>
      <c r="L768" s="12"/>
      <c r="M768" s="11"/>
      <c r="Q768" s="1" t="s">
        <v>590</v>
      </c>
    </row>
    <row r="769" spans="1:48" ht="30" customHeight="1" x14ac:dyDescent="0.3">
      <c r="A769" s="11"/>
      <c r="B769" s="11"/>
      <c r="C769" s="11"/>
      <c r="D769" s="11"/>
      <c r="E769" s="12"/>
      <c r="F769" s="12"/>
      <c r="G769" s="12"/>
      <c r="H769" s="12"/>
      <c r="I769" s="12"/>
      <c r="J769" s="12"/>
      <c r="K769" s="12"/>
      <c r="L769" s="12"/>
      <c r="M769" s="11"/>
      <c r="Q769" s="1" t="s">
        <v>590</v>
      </c>
    </row>
    <row r="770" spans="1:48" ht="30" customHeight="1" x14ac:dyDescent="0.3">
      <c r="A770" s="11"/>
      <c r="B770" s="11"/>
      <c r="C770" s="11"/>
      <c r="D770" s="11"/>
      <c r="E770" s="12"/>
      <c r="F770" s="12"/>
      <c r="G770" s="12"/>
      <c r="H770" s="12"/>
      <c r="I770" s="12"/>
      <c r="J770" s="12"/>
      <c r="K770" s="12"/>
      <c r="L770" s="12"/>
      <c r="M770" s="11"/>
      <c r="Q770" s="1" t="s">
        <v>590</v>
      </c>
    </row>
    <row r="771" spans="1:48" ht="30" customHeight="1" x14ac:dyDescent="0.3">
      <c r="A771" s="11"/>
      <c r="B771" s="11"/>
      <c r="C771" s="11"/>
      <c r="D771" s="11"/>
      <c r="E771" s="12"/>
      <c r="F771" s="12"/>
      <c r="G771" s="12"/>
      <c r="H771" s="12"/>
      <c r="I771" s="12"/>
      <c r="J771" s="12"/>
      <c r="K771" s="12"/>
      <c r="L771" s="12"/>
      <c r="M771" s="11"/>
      <c r="Q771" s="1" t="s">
        <v>590</v>
      </c>
    </row>
    <row r="772" spans="1:48" ht="30" customHeight="1" x14ac:dyDescent="0.3">
      <c r="A772" s="11"/>
      <c r="B772" s="11"/>
      <c r="C772" s="11"/>
      <c r="D772" s="11"/>
      <c r="E772" s="12"/>
      <c r="F772" s="12"/>
      <c r="G772" s="12"/>
      <c r="H772" s="12"/>
      <c r="I772" s="12"/>
      <c r="J772" s="12"/>
      <c r="K772" s="12"/>
      <c r="L772" s="12"/>
      <c r="M772" s="11"/>
      <c r="Q772" s="1" t="s">
        <v>590</v>
      </c>
    </row>
    <row r="773" spans="1:48" ht="30" customHeight="1" x14ac:dyDescent="0.3">
      <c r="A773" s="11"/>
      <c r="B773" s="11"/>
      <c r="C773" s="11"/>
      <c r="D773" s="11"/>
      <c r="E773" s="12"/>
      <c r="F773" s="12"/>
      <c r="G773" s="12"/>
      <c r="H773" s="12"/>
      <c r="I773" s="12"/>
      <c r="J773" s="12"/>
      <c r="K773" s="12"/>
      <c r="L773" s="12"/>
      <c r="M773" s="11"/>
      <c r="Q773" s="1" t="s">
        <v>590</v>
      </c>
    </row>
    <row r="774" spans="1:48" ht="30" customHeight="1" x14ac:dyDescent="0.3">
      <c r="A774" s="11"/>
      <c r="B774" s="11"/>
      <c r="C774" s="11"/>
      <c r="D774" s="11"/>
      <c r="E774" s="12"/>
      <c r="F774" s="12"/>
      <c r="G774" s="12"/>
      <c r="H774" s="12"/>
      <c r="I774" s="12"/>
      <c r="J774" s="12"/>
      <c r="K774" s="12"/>
      <c r="L774" s="12"/>
      <c r="M774" s="11"/>
      <c r="Q774" s="1" t="s">
        <v>590</v>
      </c>
    </row>
    <row r="775" spans="1:48" ht="30" customHeight="1" x14ac:dyDescent="0.3">
      <c r="A775" s="11"/>
      <c r="B775" s="11"/>
      <c r="C775" s="11"/>
      <c r="D775" s="11"/>
      <c r="E775" s="12"/>
      <c r="F775" s="12"/>
      <c r="G775" s="12"/>
      <c r="H775" s="12"/>
      <c r="I775" s="12"/>
      <c r="J775" s="12"/>
      <c r="K775" s="12"/>
      <c r="L775" s="12"/>
      <c r="M775" s="11"/>
      <c r="Q775" s="1" t="s">
        <v>590</v>
      </c>
    </row>
    <row r="776" spans="1:48" ht="30" customHeight="1" x14ac:dyDescent="0.3">
      <c r="A776" s="11"/>
      <c r="B776" s="11"/>
      <c r="C776" s="11"/>
      <c r="D776" s="11"/>
      <c r="E776" s="12"/>
      <c r="F776" s="12"/>
      <c r="G776" s="12"/>
      <c r="H776" s="12"/>
      <c r="I776" s="12"/>
      <c r="J776" s="12"/>
      <c r="K776" s="12"/>
      <c r="L776" s="12"/>
      <c r="M776" s="11"/>
      <c r="Q776" s="1" t="s">
        <v>590</v>
      </c>
    </row>
    <row r="777" spans="1:48" ht="30" customHeight="1" x14ac:dyDescent="0.3">
      <c r="A777" s="11"/>
      <c r="B777" s="11"/>
      <c r="C777" s="11"/>
      <c r="D777" s="11"/>
      <c r="E777" s="12"/>
      <c r="F777" s="12"/>
      <c r="G777" s="12"/>
      <c r="H777" s="12"/>
      <c r="I777" s="12"/>
      <c r="J777" s="12"/>
      <c r="K777" s="12"/>
      <c r="L777" s="12"/>
      <c r="M777" s="11"/>
      <c r="Q777" s="1" t="s">
        <v>590</v>
      </c>
    </row>
    <row r="778" spans="1:48" ht="30" customHeight="1" x14ac:dyDescent="0.3">
      <c r="A778" s="13" t="s">
        <v>76</v>
      </c>
      <c r="B778" s="11"/>
      <c r="C778" s="11"/>
      <c r="D778" s="11"/>
      <c r="E778" s="12"/>
      <c r="F778" s="12"/>
      <c r="G778" s="12"/>
      <c r="H778" s="12"/>
      <c r="I778" s="12"/>
      <c r="J778" s="12"/>
      <c r="K778" s="12"/>
      <c r="L778" s="12"/>
      <c r="M778" s="11"/>
      <c r="N778" t="s">
        <v>77</v>
      </c>
    </row>
    <row r="779" spans="1:48" ht="30" customHeight="1" x14ac:dyDescent="0.3">
      <c r="A779" s="13" t="s">
        <v>594</v>
      </c>
      <c r="B779" s="13" t="s">
        <v>519</v>
      </c>
      <c r="C779" s="11"/>
      <c r="D779" s="11"/>
      <c r="E779" s="12"/>
      <c r="F779" s="12"/>
      <c r="G779" s="12"/>
      <c r="H779" s="12"/>
      <c r="I779" s="12"/>
      <c r="J779" s="12"/>
      <c r="K779" s="12"/>
      <c r="L779" s="12"/>
      <c r="M779" s="11"/>
      <c r="Q779" s="1" t="s">
        <v>595</v>
      </c>
    </row>
    <row r="780" spans="1:48" ht="30" customHeight="1" x14ac:dyDescent="0.3">
      <c r="A780" s="13" t="s">
        <v>299</v>
      </c>
      <c r="B780" s="13" t="s">
        <v>300</v>
      </c>
      <c r="C780" s="13" t="s">
        <v>82</v>
      </c>
      <c r="D780" s="11">
        <v>0.20100000000000001</v>
      </c>
      <c r="E780" s="12"/>
      <c r="F780" s="12"/>
      <c r="G780" s="12"/>
      <c r="H780" s="12"/>
      <c r="I780" s="12"/>
      <c r="J780" s="12"/>
      <c r="K780" s="12"/>
      <c r="L780" s="12"/>
      <c r="M780" s="13" t="s">
        <v>52</v>
      </c>
      <c r="N780" s="1" t="s">
        <v>301</v>
      </c>
      <c r="O780" s="1" t="s">
        <v>52</v>
      </c>
      <c r="P780" s="1" t="s">
        <v>52</v>
      </c>
      <c r="Q780" s="1" t="s">
        <v>595</v>
      </c>
      <c r="R780" s="1" t="s">
        <v>64</v>
      </c>
      <c r="S780" s="1" t="s">
        <v>64</v>
      </c>
      <c r="T780" s="1" t="s">
        <v>63</v>
      </c>
      <c r="AR780" s="1" t="s">
        <v>52</v>
      </c>
      <c r="AS780" s="1" t="s">
        <v>52</v>
      </c>
      <c r="AU780" s="1" t="s">
        <v>596</v>
      </c>
      <c r="AV780">
        <v>240</v>
      </c>
    </row>
    <row r="781" spans="1:48" ht="30" customHeight="1" x14ac:dyDescent="0.3">
      <c r="A781" s="13" t="s">
        <v>303</v>
      </c>
      <c r="B781" s="13" t="s">
        <v>304</v>
      </c>
      <c r="C781" s="13" t="s">
        <v>82</v>
      </c>
      <c r="D781" s="11">
        <v>8.7999999999999995E-2</v>
      </c>
      <c r="E781" s="12"/>
      <c r="F781" s="12"/>
      <c r="G781" s="12"/>
      <c r="H781" s="12"/>
      <c r="I781" s="12"/>
      <c r="J781" s="12"/>
      <c r="K781" s="12"/>
      <c r="L781" s="12"/>
      <c r="M781" s="13" t="s">
        <v>52</v>
      </c>
      <c r="N781" s="1" t="s">
        <v>305</v>
      </c>
      <c r="O781" s="1" t="s">
        <v>52</v>
      </c>
      <c r="P781" s="1" t="s">
        <v>52</v>
      </c>
      <c r="Q781" s="1" t="s">
        <v>595</v>
      </c>
      <c r="R781" s="1" t="s">
        <v>64</v>
      </c>
      <c r="S781" s="1" t="s">
        <v>64</v>
      </c>
      <c r="T781" s="1" t="s">
        <v>63</v>
      </c>
      <c r="AR781" s="1" t="s">
        <v>52</v>
      </c>
      <c r="AS781" s="1" t="s">
        <v>52</v>
      </c>
      <c r="AU781" s="1" t="s">
        <v>597</v>
      </c>
      <c r="AV781">
        <v>241</v>
      </c>
    </row>
    <row r="782" spans="1:48" ht="30" customHeight="1" x14ac:dyDescent="0.3">
      <c r="A782" s="13" t="s">
        <v>303</v>
      </c>
      <c r="B782" s="13" t="s">
        <v>307</v>
      </c>
      <c r="C782" s="13" t="s">
        <v>82</v>
      </c>
      <c r="D782" s="11">
        <v>2.5999999999999999E-2</v>
      </c>
      <c r="E782" s="12"/>
      <c r="F782" s="12"/>
      <c r="G782" s="12"/>
      <c r="H782" s="12"/>
      <c r="I782" s="12"/>
      <c r="J782" s="12"/>
      <c r="K782" s="12"/>
      <c r="L782" s="12"/>
      <c r="M782" s="13" t="s">
        <v>52</v>
      </c>
      <c r="N782" s="1" t="s">
        <v>308</v>
      </c>
      <c r="O782" s="1" t="s">
        <v>52</v>
      </c>
      <c r="P782" s="1" t="s">
        <v>52</v>
      </c>
      <c r="Q782" s="1" t="s">
        <v>595</v>
      </c>
      <c r="R782" s="1" t="s">
        <v>64</v>
      </c>
      <c r="S782" s="1" t="s">
        <v>64</v>
      </c>
      <c r="T782" s="1" t="s">
        <v>63</v>
      </c>
      <c r="AR782" s="1" t="s">
        <v>52</v>
      </c>
      <c r="AS782" s="1" t="s">
        <v>52</v>
      </c>
      <c r="AU782" s="1" t="s">
        <v>598</v>
      </c>
      <c r="AV782">
        <v>242</v>
      </c>
    </row>
    <row r="783" spans="1:48" ht="30" customHeight="1" x14ac:dyDescent="0.3">
      <c r="A783" s="13" t="s">
        <v>310</v>
      </c>
      <c r="B783" s="13" t="s">
        <v>311</v>
      </c>
      <c r="C783" s="13" t="s">
        <v>82</v>
      </c>
      <c r="D783" s="11">
        <v>0.20100000000000001</v>
      </c>
      <c r="E783" s="12"/>
      <c r="F783" s="12"/>
      <c r="G783" s="12"/>
      <c r="H783" s="12"/>
      <c r="I783" s="12"/>
      <c r="J783" s="12"/>
      <c r="K783" s="12"/>
      <c r="L783" s="12"/>
      <c r="M783" s="13" t="s">
        <v>52</v>
      </c>
      <c r="N783" s="1" t="s">
        <v>312</v>
      </c>
      <c r="O783" s="1" t="s">
        <v>52</v>
      </c>
      <c r="P783" s="1" t="s">
        <v>52</v>
      </c>
      <c r="Q783" s="1" t="s">
        <v>595</v>
      </c>
      <c r="R783" s="1" t="s">
        <v>64</v>
      </c>
      <c r="S783" s="1" t="s">
        <v>64</v>
      </c>
      <c r="T783" s="1" t="s">
        <v>63</v>
      </c>
      <c r="AR783" s="1" t="s">
        <v>52</v>
      </c>
      <c r="AS783" s="1" t="s">
        <v>52</v>
      </c>
      <c r="AU783" s="1" t="s">
        <v>599</v>
      </c>
      <c r="AV783">
        <v>243</v>
      </c>
    </row>
    <row r="784" spans="1:48" ht="30" customHeight="1" x14ac:dyDescent="0.3">
      <c r="A784" s="13" t="s">
        <v>314</v>
      </c>
      <c r="B784" s="13" t="s">
        <v>315</v>
      </c>
      <c r="C784" s="13" t="s">
        <v>82</v>
      </c>
      <c r="D784" s="11">
        <v>0.114</v>
      </c>
      <c r="E784" s="12"/>
      <c r="F784" s="12"/>
      <c r="G784" s="12"/>
      <c r="H784" s="12"/>
      <c r="I784" s="12"/>
      <c r="J784" s="12"/>
      <c r="K784" s="12"/>
      <c r="L784" s="12"/>
      <c r="M784" s="13" t="s">
        <v>52</v>
      </c>
      <c r="N784" s="1" t="s">
        <v>316</v>
      </c>
      <c r="O784" s="1" t="s">
        <v>52</v>
      </c>
      <c r="P784" s="1" t="s">
        <v>52</v>
      </c>
      <c r="Q784" s="1" t="s">
        <v>595</v>
      </c>
      <c r="R784" s="1" t="s">
        <v>64</v>
      </c>
      <c r="S784" s="1" t="s">
        <v>64</v>
      </c>
      <c r="T784" s="1" t="s">
        <v>63</v>
      </c>
      <c r="AR784" s="1" t="s">
        <v>52</v>
      </c>
      <c r="AS784" s="1" t="s">
        <v>52</v>
      </c>
      <c r="AU784" s="1" t="s">
        <v>600</v>
      </c>
      <c r="AV784">
        <v>244</v>
      </c>
    </row>
    <row r="785" spans="1:17" ht="30" customHeight="1" x14ac:dyDescent="0.3">
      <c r="A785" s="11"/>
      <c r="B785" s="11"/>
      <c r="C785" s="11"/>
      <c r="D785" s="11"/>
      <c r="E785" s="12"/>
      <c r="F785" s="12"/>
      <c r="G785" s="12"/>
      <c r="H785" s="12"/>
      <c r="I785" s="12"/>
      <c r="J785" s="12"/>
      <c r="K785" s="12"/>
      <c r="L785" s="12"/>
      <c r="M785" s="11"/>
      <c r="Q785" s="1" t="s">
        <v>595</v>
      </c>
    </row>
    <row r="786" spans="1:17" ht="30" customHeight="1" x14ac:dyDescent="0.3">
      <c r="A786" s="11"/>
      <c r="B786" s="11"/>
      <c r="C786" s="11"/>
      <c r="D786" s="11"/>
      <c r="E786" s="12"/>
      <c r="F786" s="12"/>
      <c r="G786" s="12"/>
      <c r="H786" s="12"/>
      <c r="I786" s="12"/>
      <c r="J786" s="12"/>
      <c r="K786" s="12"/>
      <c r="L786" s="12"/>
      <c r="M786" s="11"/>
      <c r="Q786" s="1" t="s">
        <v>595</v>
      </c>
    </row>
    <row r="787" spans="1:17" ht="30" customHeight="1" x14ac:dyDescent="0.3">
      <c r="A787" s="11"/>
      <c r="B787" s="11"/>
      <c r="C787" s="11"/>
      <c r="D787" s="11"/>
      <c r="E787" s="12"/>
      <c r="F787" s="12"/>
      <c r="G787" s="12"/>
      <c r="H787" s="12"/>
      <c r="I787" s="12"/>
      <c r="J787" s="12"/>
      <c r="K787" s="12"/>
      <c r="L787" s="12"/>
      <c r="M787" s="11"/>
      <c r="Q787" s="1" t="s">
        <v>595</v>
      </c>
    </row>
    <row r="788" spans="1:17" ht="30" customHeight="1" x14ac:dyDescent="0.3">
      <c r="A788" s="11"/>
      <c r="B788" s="11"/>
      <c r="C788" s="11"/>
      <c r="D788" s="11"/>
      <c r="E788" s="12"/>
      <c r="F788" s="12"/>
      <c r="G788" s="12"/>
      <c r="H788" s="12"/>
      <c r="I788" s="12"/>
      <c r="J788" s="12"/>
      <c r="K788" s="12"/>
      <c r="L788" s="12"/>
      <c r="M788" s="11"/>
      <c r="Q788" s="1" t="s">
        <v>595</v>
      </c>
    </row>
    <row r="789" spans="1:17" ht="30" customHeight="1" x14ac:dyDescent="0.3">
      <c r="A789" s="11"/>
      <c r="B789" s="11"/>
      <c r="C789" s="11"/>
      <c r="D789" s="11"/>
      <c r="E789" s="12"/>
      <c r="F789" s="12"/>
      <c r="G789" s="12"/>
      <c r="H789" s="12"/>
      <c r="I789" s="12"/>
      <c r="J789" s="12"/>
      <c r="K789" s="12"/>
      <c r="L789" s="12"/>
      <c r="M789" s="11"/>
      <c r="Q789" s="1" t="s">
        <v>595</v>
      </c>
    </row>
    <row r="790" spans="1:17" ht="30" customHeight="1" x14ac:dyDescent="0.3">
      <c r="A790" s="11"/>
      <c r="B790" s="11"/>
      <c r="C790" s="11"/>
      <c r="D790" s="11"/>
      <c r="E790" s="12"/>
      <c r="F790" s="12"/>
      <c r="G790" s="12"/>
      <c r="H790" s="12"/>
      <c r="I790" s="12"/>
      <c r="J790" s="12"/>
      <c r="K790" s="12"/>
      <c r="L790" s="12"/>
      <c r="M790" s="11"/>
      <c r="Q790" s="1" t="s">
        <v>595</v>
      </c>
    </row>
    <row r="791" spans="1:17" ht="30" customHeight="1" x14ac:dyDescent="0.3">
      <c r="A791" s="11"/>
      <c r="B791" s="11"/>
      <c r="C791" s="11"/>
      <c r="D791" s="11"/>
      <c r="E791" s="12"/>
      <c r="F791" s="12"/>
      <c r="G791" s="12"/>
      <c r="H791" s="12"/>
      <c r="I791" s="12"/>
      <c r="J791" s="12"/>
      <c r="K791" s="12"/>
      <c r="L791" s="12"/>
      <c r="M791" s="11"/>
      <c r="Q791" s="1" t="s">
        <v>595</v>
      </c>
    </row>
    <row r="792" spans="1:17" ht="30" customHeight="1" x14ac:dyDescent="0.3">
      <c r="A792" s="11"/>
      <c r="B792" s="11"/>
      <c r="C792" s="11"/>
      <c r="D792" s="11"/>
      <c r="E792" s="12"/>
      <c r="F792" s="12"/>
      <c r="G792" s="12"/>
      <c r="H792" s="12"/>
      <c r="I792" s="12"/>
      <c r="J792" s="12"/>
      <c r="K792" s="12"/>
      <c r="L792" s="12"/>
      <c r="M792" s="11"/>
      <c r="Q792" s="1" t="s">
        <v>595</v>
      </c>
    </row>
    <row r="793" spans="1:17" ht="30" customHeight="1" x14ac:dyDescent="0.3">
      <c r="A793" s="11"/>
      <c r="B793" s="11"/>
      <c r="C793" s="11"/>
      <c r="D793" s="11"/>
      <c r="E793" s="12"/>
      <c r="F793" s="12"/>
      <c r="G793" s="12"/>
      <c r="H793" s="12"/>
      <c r="I793" s="12"/>
      <c r="J793" s="12"/>
      <c r="K793" s="12"/>
      <c r="L793" s="12"/>
      <c r="M793" s="11"/>
      <c r="Q793" s="1" t="s">
        <v>595</v>
      </c>
    </row>
    <row r="794" spans="1:17" ht="30" customHeight="1" x14ac:dyDescent="0.3">
      <c r="A794" s="11"/>
      <c r="B794" s="11"/>
      <c r="C794" s="11"/>
      <c r="D794" s="11"/>
      <c r="E794" s="12"/>
      <c r="F794" s="12"/>
      <c r="G794" s="12"/>
      <c r="H794" s="12"/>
      <c r="I794" s="12"/>
      <c r="J794" s="12"/>
      <c r="K794" s="12"/>
      <c r="L794" s="12"/>
      <c r="M794" s="11"/>
      <c r="Q794" s="1" t="s">
        <v>595</v>
      </c>
    </row>
    <row r="795" spans="1:17" ht="30" customHeight="1" x14ac:dyDescent="0.3">
      <c r="A795" s="11"/>
      <c r="B795" s="11"/>
      <c r="C795" s="11"/>
      <c r="D795" s="11"/>
      <c r="E795" s="12"/>
      <c r="F795" s="12"/>
      <c r="G795" s="12"/>
      <c r="H795" s="12"/>
      <c r="I795" s="12"/>
      <c r="J795" s="12"/>
      <c r="K795" s="12"/>
      <c r="L795" s="12"/>
      <c r="M795" s="11"/>
      <c r="Q795" s="1" t="s">
        <v>595</v>
      </c>
    </row>
    <row r="796" spans="1:17" ht="30" customHeight="1" x14ac:dyDescent="0.3">
      <c r="A796" s="11"/>
      <c r="B796" s="11"/>
      <c r="C796" s="11"/>
      <c r="D796" s="11"/>
      <c r="E796" s="12"/>
      <c r="F796" s="12"/>
      <c r="G796" s="12"/>
      <c r="H796" s="12"/>
      <c r="I796" s="12"/>
      <c r="J796" s="12"/>
      <c r="K796" s="12"/>
      <c r="L796" s="12"/>
      <c r="M796" s="11"/>
      <c r="Q796" s="1" t="s">
        <v>595</v>
      </c>
    </row>
    <row r="797" spans="1:17" ht="30" customHeight="1" x14ac:dyDescent="0.3">
      <c r="A797" s="11"/>
      <c r="B797" s="11"/>
      <c r="C797" s="11"/>
      <c r="D797" s="11"/>
      <c r="E797" s="12"/>
      <c r="F797" s="12"/>
      <c r="G797" s="12"/>
      <c r="H797" s="12"/>
      <c r="I797" s="12"/>
      <c r="J797" s="12"/>
      <c r="K797" s="12"/>
      <c r="L797" s="12"/>
      <c r="M797" s="11"/>
      <c r="Q797" s="1" t="s">
        <v>595</v>
      </c>
    </row>
    <row r="798" spans="1:17" ht="30" customHeight="1" x14ac:dyDescent="0.3">
      <c r="A798" s="11"/>
      <c r="B798" s="11"/>
      <c r="C798" s="11"/>
      <c r="D798" s="11"/>
      <c r="E798" s="12"/>
      <c r="F798" s="12"/>
      <c r="G798" s="12"/>
      <c r="H798" s="12"/>
      <c r="I798" s="12"/>
      <c r="J798" s="12"/>
      <c r="K798" s="12"/>
      <c r="L798" s="12"/>
      <c r="M798" s="11"/>
      <c r="Q798" s="1" t="s">
        <v>595</v>
      </c>
    </row>
    <row r="799" spans="1:17" ht="30" customHeight="1" x14ac:dyDescent="0.3">
      <c r="A799" s="11"/>
      <c r="B799" s="11"/>
      <c r="C799" s="11"/>
      <c r="D799" s="11"/>
      <c r="E799" s="12"/>
      <c r="F799" s="12"/>
      <c r="G799" s="12"/>
      <c r="H799" s="12"/>
      <c r="I799" s="12"/>
      <c r="J799" s="12"/>
      <c r="K799" s="12"/>
      <c r="L799" s="12"/>
      <c r="M799" s="11"/>
      <c r="Q799" s="1" t="s">
        <v>595</v>
      </c>
    </row>
    <row r="800" spans="1:17" ht="30" customHeight="1" x14ac:dyDescent="0.3">
      <c r="A800" s="11"/>
      <c r="B800" s="11"/>
      <c r="C800" s="11"/>
      <c r="D800" s="11"/>
      <c r="E800" s="12"/>
      <c r="F800" s="12"/>
      <c r="G800" s="12"/>
      <c r="H800" s="12"/>
      <c r="I800" s="12"/>
      <c r="J800" s="12"/>
      <c r="K800" s="12"/>
      <c r="L800" s="12"/>
      <c r="M800" s="11"/>
      <c r="Q800" s="1" t="s">
        <v>595</v>
      </c>
    </row>
    <row r="801" spans="1:48" ht="30" customHeight="1" x14ac:dyDescent="0.3">
      <c r="A801" s="11"/>
      <c r="B801" s="11"/>
      <c r="C801" s="11"/>
      <c r="D801" s="11"/>
      <c r="E801" s="12"/>
      <c r="F801" s="12"/>
      <c r="G801" s="12"/>
      <c r="H801" s="12"/>
      <c r="I801" s="12"/>
      <c r="J801" s="12"/>
      <c r="K801" s="12"/>
      <c r="L801" s="12"/>
      <c r="M801" s="11"/>
      <c r="Q801" s="1" t="s">
        <v>595</v>
      </c>
    </row>
    <row r="802" spans="1:48" ht="30" customHeight="1" x14ac:dyDescent="0.3">
      <c r="A802" s="11"/>
      <c r="B802" s="11"/>
      <c r="C802" s="11"/>
      <c r="D802" s="11"/>
      <c r="E802" s="12"/>
      <c r="F802" s="12"/>
      <c r="G802" s="12"/>
      <c r="H802" s="12"/>
      <c r="I802" s="12"/>
      <c r="J802" s="12"/>
      <c r="K802" s="12"/>
      <c r="L802" s="12"/>
      <c r="M802" s="11"/>
      <c r="Q802" s="1" t="s">
        <v>595</v>
      </c>
    </row>
    <row r="803" spans="1:48" ht="30" customHeight="1" x14ac:dyDescent="0.3">
      <c r="A803" s="13" t="s">
        <v>76</v>
      </c>
      <c r="B803" s="11"/>
      <c r="C803" s="11"/>
      <c r="D803" s="11"/>
      <c r="E803" s="12"/>
      <c r="F803" s="12"/>
      <c r="G803" s="12"/>
      <c r="H803" s="12"/>
      <c r="I803" s="12"/>
      <c r="J803" s="12"/>
      <c r="K803" s="12"/>
      <c r="L803" s="12"/>
      <c r="M803" s="11"/>
      <c r="N803" t="s">
        <v>77</v>
      </c>
    </row>
    <row r="804" spans="1:48" ht="30" customHeight="1" x14ac:dyDescent="0.3">
      <c r="A804" s="13" t="s">
        <v>603</v>
      </c>
      <c r="B804" s="13" t="s">
        <v>605</v>
      </c>
      <c r="C804" s="11"/>
      <c r="D804" s="11"/>
      <c r="E804" s="12"/>
      <c r="F804" s="12"/>
      <c r="G804" s="12"/>
      <c r="H804" s="12"/>
      <c r="I804" s="12"/>
      <c r="J804" s="12"/>
      <c r="K804" s="12"/>
      <c r="L804" s="12"/>
      <c r="M804" s="11"/>
      <c r="Q804" s="1" t="s">
        <v>604</v>
      </c>
    </row>
    <row r="805" spans="1:48" ht="30" customHeight="1" x14ac:dyDescent="0.3">
      <c r="A805" s="13" t="s">
        <v>59</v>
      </c>
      <c r="B805" s="13" t="s">
        <v>60</v>
      </c>
      <c r="C805" s="13" t="s">
        <v>61</v>
      </c>
      <c r="D805" s="11">
        <v>1</v>
      </c>
      <c r="E805" s="12"/>
      <c r="F805" s="12"/>
      <c r="G805" s="12"/>
      <c r="H805" s="12"/>
      <c r="I805" s="12"/>
      <c r="J805" s="12"/>
      <c r="K805" s="12"/>
      <c r="L805" s="12"/>
      <c r="M805" s="13" t="s">
        <v>52</v>
      </c>
      <c r="N805" s="1" t="s">
        <v>62</v>
      </c>
      <c r="O805" s="1" t="s">
        <v>52</v>
      </c>
      <c r="P805" s="1" t="s">
        <v>52</v>
      </c>
      <c r="Q805" s="1" t="s">
        <v>604</v>
      </c>
      <c r="R805" s="1" t="s">
        <v>63</v>
      </c>
      <c r="S805" s="1" t="s">
        <v>64</v>
      </c>
      <c r="T805" s="1" t="s">
        <v>64</v>
      </c>
      <c r="AR805" s="1" t="s">
        <v>52</v>
      </c>
      <c r="AS805" s="1" t="s">
        <v>52</v>
      </c>
      <c r="AU805" s="1" t="s">
        <v>606</v>
      </c>
      <c r="AV805">
        <v>247</v>
      </c>
    </row>
    <row r="806" spans="1:48" ht="30" customHeight="1" x14ac:dyDescent="0.3">
      <c r="A806" s="13" t="s">
        <v>66</v>
      </c>
      <c r="B806" s="13" t="s">
        <v>67</v>
      </c>
      <c r="C806" s="13" t="s">
        <v>68</v>
      </c>
      <c r="D806" s="11">
        <v>7</v>
      </c>
      <c r="E806" s="12"/>
      <c r="F806" s="12"/>
      <c r="G806" s="12"/>
      <c r="H806" s="12"/>
      <c r="I806" s="12"/>
      <c r="J806" s="12"/>
      <c r="K806" s="12"/>
      <c r="L806" s="12"/>
      <c r="M806" s="13" t="s">
        <v>52</v>
      </c>
      <c r="N806" s="1" t="s">
        <v>69</v>
      </c>
      <c r="O806" s="1" t="s">
        <v>52</v>
      </c>
      <c r="P806" s="1" t="s">
        <v>52</v>
      </c>
      <c r="Q806" s="1" t="s">
        <v>604</v>
      </c>
      <c r="R806" s="1" t="s">
        <v>63</v>
      </c>
      <c r="S806" s="1" t="s">
        <v>64</v>
      </c>
      <c r="T806" s="1" t="s">
        <v>64</v>
      </c>
      <c r="AR806" s="1" t="s">
        <v>52</v>
      </c>
      <c r="AS806" s="1" t="s">
        <v>52</v>
      </c>
      <c r="AU806" s="1" t="s">
        <v>607</v>
      </c>
      <c r="AV806">
        <v>248</v>
      </c>
    </row>
    <row r="807" spans="1:48" ht="30" customHeight="1" x14ac:dyDescent="0.3">
      <c r="A807" s="13" t="s">
        <v>71</v>
      </c>
      <c r="B807" s="13" t="s">
        <v>72</v>
      </c>
      <c r="C807" s="13" t="s">
        <v>73</v>
      </c>
      <c r="D807" s="11">
        <v>1</v>
      </c>
      <c r="E807" s="12"/>
      <c r="F807" s="12"/>
      <c r="G807" s="12"/>
      <c r="H807" s="12"/>
      <c r="I807" s="12"/>
      <c r="J807" s="12"/>
      <c r="K807" s="12"/>
      <c r="L807" s="12"/>
      <c r="M807" s="13" t="s">
        <v>52</v>
      </c>
      <c r="N807" s="1" t="s">
        <v>74</v>
      </c>
      <c r="O807" s="1" t="s">
        <v>52</v>
      </c>
      <c r="P807" s="1" t="s">
        <v>52</v>
      </c>
      <c r="Q807" s="1" t="s">
        <v>604</v>
      </c>
      <c r="R807" s="1" t="s">
        <v>63</v>
      </c>
      <c r="S807" s="1" t="s">
        <v>64</v>
      </c>
      <c r="T807" s="1" t="s">
        <v>64</v>
      </c>
      <c r="AR807" s="1" t="s">
        <v>52</v>
      </c>
      <c r="AS807" s="1" t="s">
        <v>52</v>
      </c>
      <c r="AU807" s="1" t="s">
        <v>608</v>
      </c>
      <c r="AV807">
        <v>249</v>
      </c>
    </row>
    <row r="808" spans="1:48" ht="30" customHeight="1" x14ac:dyDescent="0.3">
      <c r="A808" s="13" t="s">
        <v>326</v>
      </c>
      <c r="B808" s="13" t="s">
        <v>327</v>
      </c>
      <c r="C808" s="13" t="s">
        <v>68</v>
      </c>
      <c r="D808" s="11">
        <v>6</v>
      </c>
      <c r="E808" s="12"/>
      <c r="F808" s="12"/>
      <c r="G808" s="12"/>
      <c r="H808" s="12"/>
      <c r="I808" s="12"/>
      <c r="J808" s="12"/>
      <c r="K808" s="12"/>
      <c r="L808" s="12"/>
      <c r="M808" s="13" t="s">
        <v>52</v>
      </c>
      <c r="N808" s="1" t="s">
        <v>328</v>
      </c>
      <c r="O808" s="1" t="s">
        <v>52</v>
      </c>
      <c r="P808" s="1" t="s">
        <v>52</v>
      </c>
      <c r="Q808" s="1" t="s">
        <v>604</v>
      </c>
      <c r="R808" s="1" t="s">
        <v>63</v>
      </c>
      <c r="S808" s="1" t="s">
        <v>64</v>
      </c>
      <c r="T808" s="1" t="s">
        <v>64</v>
      </c>
      <c r="AR808" s="1" t="s">
        <v>52</v>
      </c>
      <c r="AS808" s="1" t="s">
        <v>52</v>
      </c>
      <c r="AU808" s="1" t="s">
        <v>609</v>
      </c>
      <c r="AV808">
        <v>250</v>
      </c>
    </row>
    <row r="809" spans="1:48" ht="30" customHeight="1" x14ac:dyDescent="0.3">
      <c r="A809" s="11"/>
      <c r="B809" s="11"/>
      <c r="C809" s="11"/>
      <c r="D809" s="11"/>
      <c r="E809" s="12"/>
      <c r="F809" s="12"/>
      <c r="G809" s="12"/>
      <c r="H809" s="12"/>
      <c r="I809" s="12"/>
      <c r="J809" s="12"/>
      <c r="K809" s="12"/>
      <c r="L809" s="12"/>
      <c r="M809" s="11"/>
      <c r="Q809" s="1" t="s">
        <v>604</v>
      </c>
    </row>
    <row r="810" spans="1:48" ht="30" customHeight="1" x14ac:dyDescent="0.3">
      <c r="A810" s="11"/>
      <c r="B810" s="11"/>
      <c r="C810" s="11"/>
      <c r="D810" s="11"/>
      <c r="E810" s="12"/>
      <c r="F810" s="12"/>
      <c r="G810" s="12"/>
      <c r="H810" s="12"/>
      <c r="I810" s="12"/>
      <c r="J810" s="12"/>
      <c r="K810" s="12"/>
      <c r="L810" s="12"/>
      <c r="M810" s="11"/>
      <c r="Q810" s="1" t="s">
        <v>604</v>
      </c>
    </row>
    <row r="811" spans="1:48" ht="30" customHeight="1" x14ac:dyDescent="0.3">
      <c r="A811" s="11"/>
      <c r="B811" s="11"/>
      <c r="C811" s="11"/>
      <c r="D811" s="11"/>
      <c r="E811" s="12"/>
      <c r="F811" s="12"/>
      <c r="G811" s="12"/>
      <c r="H811" s="12"/>
      <c r="I811" s="12"/>
      <c r="J811" s="12"/>
      <c r="K811" s="12"/>
      <c r="L811" s="12"/>
      <c r="M811" s="11"/>
      <c r="Q811" s="1" t="s">
        <v>604</v>
      </c>
    </row>
    <row r="812" spans="1:48" ht="30" customHeight="1" x14ac:dyDescent="0.3">
      <c r="A812" s="11"/>
      <c r="B812" s="11"/>
      <c r="C812" s="11"/>
      <c r="D812" s="11"/>
      <c r="E812" s="12"/>
      <c r="F812" s="12"/>
      <c r="G812" s="12"/>
      <c r="H812" s="12"/>
      <c r="I812" s="12"/>
      <c r="J812" s="12"/>
      <c r="K812" s="12"/>
      <c r="L812" s="12"/>
      <c r="M812" s="11"/>
      <c r="Q812" s="1" t="s">
        <v>604</v>
      </c>
    </row>
    <row r="813" spans="1:48" ht="30" customHeight="1" x14ac:dyDescent="0.3">
      <c r="A813" s="11"/>
      <c r="B813" s="11"/>
      <c r="C813" s="11"/>
      <c r="D813" s="11"/>
      <c r="E813" s="12"/>
      <c r="F813" s="12"/>
      <c r="G813" s="12"/>
      <c r="H813" s="12"/>
      <c r="I813" s="12"/>
      <c r="J813" s="12"/>
      <c r="K813" s="12"/>
      <c r="L813" s="12"/>
      <c r="M813" s="11"/>
      <c r="Q813" s="1" t="s">
        <v>604</v>
      </c>
    </row>
    <row r="814" spans="1:48" ht="30" customHeight="1" x14ac:dyDescent="0.3">
      <c r="A814" s="11"/>
      <c r="B814" s="11"/>
      <c r="C814" s="11"/>
      <c r="D814" s="11"/>
      <c r="E814" s="12"/>
      <c r="F814" s="12"/>
      <c r="G814" s="12"/>
      <c r="H814" s="12"/>
      <c r="I814" s="12"/>
      <c r="J814" s="12"/>
      <c r="K814" s="12"/>
      <c r="L814" s="12"/>
      <c r="M814" s="11"/>
      <c r="Q814" s="1" t="s">
        <v>604</v>
      </c>
    </row>
    <row r="815" spans="1:48" ht="30" customHeight="1" x14ac:dyDescent="0.3">
      <c r="A815" s="11"/>
      <c r="B815" s="11"/>
      <c r="C815" s="11"/>
      <c r="D815" s="11"/>
      <c r="E815" s="12"/>
      <c r="F815" s="12"/>
      <c r="G815" s="12"/>
      <c r="H815" s="12"/>
      <c r="I815" s="12"/>
      <c r="J815" s="12"/>
      <c r="K815" s="12"/>
      <c r="L815" s="12"/>
      <c r="M815" s="11"/>
      <c r="Q815" s="1" t="s">
        <v>604</v>
      </c>
    </row>
    <row r="816" spans="1:48" ht="30" customHeight="1" x14ac:dyDescent="0.3">
      <c r="A816" s="11"/>
      <c r="B816" s="11"/>
      <c r="C816" s="11"/>
      <c r="D816" s="11"/>
      <c r="E816" s="12"/>
      <c r="F816" s="12"/>
      <c r="G816" s="12"/>
      <c r="H816" s="12"/>
      <c r="I816" s="12"/>
      <c r="J816" s="12"/>
      <c r="K816" s="12"/>
      <c r="L816" s="12"/>
      <c r="M816" s="11"/>
      <c r="Q816" s="1" t="s">
        <v>604</v>
      </c>
    </row>
    <row r="817" spans="1:48" ht="30" customHeight="1" x14ac:dyDescent="0.3">
      <c r="A817" s="11"/>
      <c r="B817" s="11"/>
      <c r="C817" s="11"/>
      <c r="D817" s="11"/>
      <c r="E817" s="12"/>
      <c r="F817" s="12"/>
      <c r="G817" s="12"/>
      <c r="H817" s="12"/>
      <c r="I817" s="12"/>
      <c r="J817" s="12"/>
      <c r="K817" s="12"/>
      <c r="L817" s="12"/>
      <c r="M817" s="11"/>
      <c r="Q817" s="1" t="s">
        <v>604</v>
      </c>
    </row>
    <row r="818" spans="1:48" ht="30" customHeight="1" x14ac:dyDescent="0.3">
      <c r="A818" s="11"/>
      <c r="B818" s="11"/>
      <c r="C818" s="11"/>
      <c r="D818" s="11"/>
      <c r="E818" s="12"/>
      <c r="F818" s="12"/>
      <c r="G818" s="12"/>
      <c r="H818" s="12"/>
      <c r="I818" s="12"/>
      <c r="J818" s="12"/>
      <c r="K818" s="12"/>
      <c r="L818" s="12"/>
      <c r="M818" s="11"/>
      <c r="Q818" s="1" t="s">
        <v>604</v>
      </c>
    </row>
    <row r="819" spans="1:48" ht="30" customHeight="1" x14ac:dyDescent="0.3">
      <c r="A819" s="11"/>
      <c r="B819" s="11"/>
      <c r="C819" s="11"/>
      <c r="D819" s="11"/>
      <c r="E819" s="12"/>
      <c r="F819" s="12"/>
      <c r="G819" s="12"/>
      <c r="H819" s="12"/>
      <c r="I819" s="12"/>
      <c r="J819" s="12"/>
      <c r="K819" s="12"/>
      <c r="L819" s="12"/>
      <c r="M819" s="11"/>
      <c r="Q819" s="1" t="s">
        <v>604</v>
      </c>
    </row>
    <row r="820" spans="1:48" ht="30" customHeight="1" x14ac:dyDescent="0.3">
      <c r="A820" s="11"/>
      <c r="B820" s="11"/>
      <c r="C820" s="11"/>
      <c r="D820" s="11"/>
      <c r="E820" s="12"/>
      <c r="F820" s="12"/>
      <c r="G820" s="12"/>
      <c r="H820" s="12"/>
      <c r="I820" s="12"/>
      <c r="J820" s="12"/>
      <c r="K820" s="12"/>
      <c r="L820" s="12"/>
      <c r="M820" s="11"/>
      <c r="Q820" s="1" t="s">
        <v>604</v>
      </c>
    </row>
    <row r="821" spans="1:48" ht="30" customHeight="1" x14ac:dyDescent="0.3">
      <c r="A821" s="11"/>
      <c r="B821" s="11"/>
      <c r="C821" s="11"/>
      <c r="D821" s="11"/>
      <c r="E821" s="12"/>
      <c r="F821" s="12"/>
      <c r="G821" s="12"/>
      <c r="H821" s="12"/>
      <c r="I821" s="12"/>
      <c r="J821" s="12"/>
      <c r="K821" s="12"/>
      <c r="L821" s="12"/>
      <c r="M821" s="11"/>
      <c r="Q821" s="1" t="s">
        <v>604</v>
      </c>
    </row>
    <row r="822" spans="1:48" ht="30" customHeight="1" x14ac:dyDescent="0.3">
      <c r="A822" s="11"/>
      <c r="B822" s="11"/>
      <c r="C822" s="11"/>
      <c r="D822" s="11"/>
      <c r="E822" s="12"/>
      <c r="F822" s="12"/>
      <c r="G822" s="12"/>
      <c r="H822" s="12"/>
      <c r="I822" s="12"/>
      <c r="J822" s="12"/>
      <c r="K822" s="12"/>
      <c r="L822" s="12"/>
      <c r="M822" s="11"/>
      <c r="Q822" s="1" t="s">
        <v>604</v>
      </c>
    </row>
    <row r="823" spans="1:48" ht="30" customHeight="1" x14ac:dyDescent="0.3">
      <c r="A823" s="11"/>
      <c r="B823" s="11"/>
      <c r="C823" s="11"/>
      <c r="D823" s="11"/>
      <c r="E823" s="12"/>
      <c r="F823" s="12"/>
      <c r="G823" s="12"/>
      <c r="H823" s="12"/>
      <c r="I823" s="12"/>
      <c r="J823" s="12"/>
      <c r="K823" s="12"/>
      <c r="L823" s="12"/>
      <c r="M823" s="11"/>
      <c r="Q823" s="1" t="s">
        <v>604</v>
      </c>
    </row>
    <row r="824" spans="1:48" ht="30" customHeight="1" x14ac:dyDescent="0.3">
      <c r="A824" s="11"/>
      <c r="B824" s="11"/>
      <c r="C824" s="11"/>
      <c r="D824" s="11"/>
      <c r="E824" s="12"/>
      <c r="F824" s="12"/>
      <c r="G824" s="12"/>
      <c r="H824" s="12"/>
      <c r="I824" s="12"/>
      <c r="J824" s="12"/>
      <c r="K824" s="12"/>
      <c r="L824" s="12"/>
      <c r="M824" s="11"/>
      <c r="Q824" s="1" t="s">
        <v>604</v>
      </c>
    </row>
    <row r="825" spans="1:48" ht="30" customHeight="1" x14ac:dyDescent="0.3">
      <c r="A825" s="11"/>
      <c r="B825" s="11"/>
      <c r="C825" s="11"/>
      <c r="D825" s="11"/>
      <c r="E825" s="12"/>
      <c r="F825" s="12"/>
      <c r="G825" s="12"/>
      <c r="H825" s="12"/>
      <c r="I825" s="12"/>
      <c r="J825" s="12"/>
      <c r="K825" s="12"/>
      <c r="L825" s="12"/>
      <c r="M825" s="11"/>
      <c r="Q825" s="1" t="s">
        <v>604</v>
      </c>
    </row>
    <row r="826" spans="1:48" ht="30" customHeight="1" x14ac:dyDescent="0.3">
      <c r="A826" s="11"/>
      <c r="B826" s="11"/>
      <c r="C826" s="11"/>
      <c r="D826" s="11"/>
      <c r="E826" s="12"/>
      <c r="F826" s="12"/>
      <c r="G826" s="12"/>
      <c r="H826" s="12"/>
      <c r="I826" s="12"/>
      <c r="J826" s="12"/>
      <c r="K826" s="12"/>
      <c r="L826" s="12"/>
      <c r="M826" s="11"/>
      <c r="Q826" s="1" t="s">
        <v>604</v>
      </c>
    </row>
    <row r="827" spans="1:48" ht="30" customHeight="1" x14ac:dyDescent="0.3">
      <c r="A827" s="11"/>
      <c r="B827" s="11"/>
      <c r="C827" s="11"/>
      <c r="D827" s="11"/>
      <c r="E827" s="12"/>
      <c r="F827" s="12"/>
      <c r="G827" s="12"/>
      <c r="H827" s="12"/>
      <c r="I827" s="12"/>
      <c r="J827" s="12"/>
      <c r="K827" s="12"/>
      <c r="L827" s="12"/>
      <c r="M827" s="11"/>
      <c r="Q827" s="1" t="s">
        <v>604</v>
      </c>
    </row>
    <row r="828" spans="1:48" ht="30" customHeight="1" x14ac:dyDescent="0.3">
      <c r="A828" s="13" t="s">
        <v>76</v>
      </c>
      <c r="B828" s="11"/>
      <c r="C828" s="11"/>
      <c r="D828" s="11"/>
      <c r="E828" s="12"/>
      <c r="F828" s="12"/>
      <c r="G828" s="12"/>
      <c r="H828" s="12"/>
      <c r="I828" s="12"/>
      <c r="J828" s="12"/>
      <c r="K828" s="12"/>
      <c r="L828" s="12"/>
      <c r="M828" s="11"/>
      <c r="N828" t="s">
        <v>77</v>
      </c>
    </row>
    <row r="829" spans="1:48" ht="30" customHeight="1" x14ac:dyDescent="0.3">
      <c r="A829" s="13" t="s">
        <v>610</v>
      </c>
      <c r="B829" s="13" t="s">
        <v>605</v>
      </c>
      <c r="C829" s="11"/>
      <c r="D829" s="11"/>
      <c r="E829" s="12"/>
      <c r="F829" s="12"/>
      <c r="G829" s="12"/>
      <c r="H829" s="12"/>
      <c r="I829" s="12"/>
      <c r="J829" s="12"/>
      <c r="K829" s="12"/>
      <c r="L829" s="12"/>
      <c r="M829" s="11"/>
      <c r="Q829" s="1" t="s">
        <v>611</v>
      </c>
    </row>
    <row r="830" spans="1:48" ht="30" customHeight="1" x14ac:dyDescent="0.3">
      <c r="A830" s="13" t="s">
        <v>80</v>
      </c>
      <c r="B830" s="13" t="s">
        <v>81</v>
      </c>
      <c r="C830" s="13" t="s">
        <v>82</v>
      </c>
      <c r="D830" s="11">
        <v>5.1999999999999998E-2</v>
      </c>
      <c r="E830" s="12"/>
      <c r="F830" s="12"/>
      <c r="G830" s="12"/>
      <c r="H830" s="12"/>
      <c r="I830" s="12"/>
      <c r="J830" s="12"/>
      <c r="K830" s="12"/>
      <c r="L830" s="12"/>
      <c r="M830" s="13" t="s">
        <v>52</v>
      </c>
      <c r="N830" s="1" t="s">
        <v>83</v>
      </c>
      <c r="O830" s="1" t="s">
        <v>52</v>
      </c>
      <c r="P830" s="1" t="s">
        <v>52</v>
      </c>
      <c r="Q830" s="1" t="s">
        <v>611</v>
      </c>
      <c r="R830" s="1" t="s">
        <v>64</v>
      </c>
      <c r="S830" s="1" t="s">
        <v>64</v>
      </c>
      <c r="T830" s="1" t="s">
        <v>63</v>
      </c>
      <c r="AR830" s="1" t="s">
        <v>52</v>
      </c>
      <c r="AS830" s="1" t="s">
        <v>52</v>
      </c>
      <c r="AU830" s="1" t="s">
        <v>612</v>
      </c>
      <c r="AV830">
        <v>252</v>
      </c>
    </row>
    <row r="831" spans="1:48" ht="30" customHeight="1" x14ac:dyDescent="0.3">
      <c r="A831" s="13" t="s">
        <v>85</v>
      </c>
      <c r="B831" s="13" t="s">
        <v>86</v>
      </c>
      <c r="C831" s="13" t="s">
        <v>82</v>
      </c>
      <c r="D831" s="11">
        <v>5.0999999999999997E-2</v>
      </c>
      <c r="E831" s="12"/>
      <c r="F831" s="12"/>
      <c r="G831" s="12"/>
      <c r="H831" s="12"/>
      <c r="I831" s="12"/>
      <c r="J831" s="12"/>
      <c r="K831" s="12"/>
      <c r="L831" s="12"/>
      <c r="M831" s="13" t="s">
        <v>52</v>
      </c>
      <c r="N831" s="1" t="s">
        <v>87</v>
      </c>
      <c r="O831" s="1" t="s">
        <v>52</v>
      </c>
      <c r="P831" s="1" t="s">
        <v>52</v>
      </c>
      <c r="Q831" s="1" t="s">
        <v>611</v>
      </c>
      <c r="R831" s="1" t="s">
        <v>63</v>
      </c>
      <c r="S831" s="1" t="s">
        <v>64</v>
      </c>
      <c r="T831" s="1" t="s">
        <v>64</v>
      </c>
      <c r="AR831" s="1" t="s">
        <v>52</v>
      </c>
      <c r="AS831" s="1" t="s">
        <v>52</v>
      </c>
      <c r="AU831" s="1" t="s">
        <v>613</v>
      </c>
      <c r="AV831">
        <v>253</v>
      </c>
    </row>
    <row r="832" spans="1:48" ht="30" customHeight="1" x14ac:dyDescent="0.3">
      <c r="A832" s="11"/>
      <c r="B832" s="11"/>
      <c r="C832" s="11"/>
      <c r="D832" s="11"/>
      <c r="E832" s="12"/>
      <c r="F832" s="12"/>
      <c r="G832" s="12"/>
      <c r="H832" s="12"/>
      <c r="I832" s="12"/>
      <c r="J832" s="12"/>
      <c r="K832" s="12"/>
      <c r="L832" s="12"/>
      <c r="M832" s="11"/>
      <c r="Q832" s="1" t="s">
        <v>611</v>
      </c>
    </row>
    <row r="833" spans="1:17" ht="30" customHeight="1" x14ac:dyDescent="0.3">
      <c r="A833" s="11"/>
      <c r="B833" s="11"/>
      <c r="C833" s="11"/>
      <c r="D833" s="11"/>
      <c r="E833" s="12"/>
      <c r="F833" s="12"/>
      <c r="G833" s="12"/>
      <c r="H833" s="12"/>
      <c r="I833" s="12"/>
      <c r="J833" s="12"/>
      <c r="K833" s="12"/>
      <c r="L833" s="12"/>
      <c r="M833" s="11"/>
      <c r="Q833" s="1" t="s">
        <v>611</v>
      </c>
    </row>
    <row r="834" spans="1:17" ht="30" customHeight="1" x14ac:dyDescent="0.3">
      <c r="A834" s="11"/>
      <c r="B834" s="11"/>
      <c r="C834" s="11"/>
      <c r="D834" s="11"/>
      <c r="E834" s="12"/>
      <c r="F834" s="12"/>
      <c r="G834" s="12"/>
      <c r="H834" s="12"/>
      <c r="I834" s="12"/>
      <c r="J834" s="12"/>
      <c r="K834" s="12"/>
      <c r="L834" s="12"/>
      <c r="M834" s="11"/>
      <c r="Q834" s="1" t="s">
        <v>611</v>
      </c>
    </row>
    <row r="835" spans="1:17" ht="30" customHeight="1" x14ac:dyDescent="0.3">
      <c r="A835" s="11"/>
      <c r="B835" s="11"/>
      <c r="C835" s="11"/>
      <c r="D835" s="11"/>
      <c r="E835" s="12"/>
      <c r="F835" s="12"/>
      <c r="G835" s="12"/>
      <c r="H835" s="12"/>
      <c r="I835" s="12"/>
      <c r="J835" s="12"/>
      <c r="K835" s="12"/>
      <c r="L835" s="12"/>
      <c r="M835" s="11"/>
      <c r="Q835" s="1" t="s">
        <v>611</v>
      </c>
    </row>
    <row r="836" spans="1:17" ht="30" customHeight="1" x14ac:dyDescent="0.3">
      <c r="A836" s="11"/>
      <c r="B836" s="11"/>
      <c r="C836" s="11"/>
      <c r="D836" s="11"/>
      <c r="E836" s="12"/>
      <c r="F836" s="12"/>
      <c r="G836" s="12"/>
      <c r="H836" s="12"/>
      <c r="I836" s="12"/>
      <c r="J836" s="12"/>
      <c r="K836" s="12"/>
      <c r="L836" s="12"/>
      <c r="M836" s="11"/>
      <c r="Q836" s="1" t="s">
        <v>611</v>
      </c>
    </row>
    <row r="837" spans="1:17" ht="30" customHeight="1" x14ac:dyDescent="0.3">
      <c r="A837" s="11"/>
      <c r="B837" s="11"/>
      <c r="C837" s="11"/>
      <c r="D837" s="11"/>
      <c r="E837" s="12"/>
      <c r="F837" s="12"/>
      <c r="G837" s="12"/>
      <c r="H837" s="12"/>
      <c r="I837" s="12"/>
      <c r="J837" s="12"/>
      <c r="K837" s="12"/>
      <c r="L837" s="12"/>
      <c r="M837" s="11"/>
      <c r="Q837" s="1" t="s">
        <v>611</v>
      </c>
    </row>
    <row r="838" spans="1:17" ht="30" customHeight="1" x14ac:dyDescent="0.3">
      <c r="A838" s="11"/>
      <c r="B838" s="11"/>
      <c r="C838" s="11"/>
      <c r="D838" s="11"/>
      <c r="E838" s="12"/>
      <c r="F838" s="12"/>
      <c r="G838" s="12"/>
      <c r="H838" s="12"/>
      <c r="I838" s="12"/>
      <c r="J838" s="12"/>
      <c r="K838" s="12"/>
      <c r="L838" s="12"/>
      <c r="M838" s="11"/>
      <c r="Q838" s="1" t="s">
        <v>611</v>
      </c>
    </row>
    <row r="839" spans="1:17" ht="30" customHeight="1" x14ac:dyDescent="0.3">
      <c r="A839" s="11"/>
      <c r="B839" s="11"/>
      <c r="C839" s="11"/>
      <c r="D839" s="11"/>
      <c r="E839" s="12"/>
      <c r="F839" s="12"/>
      <c r="G839" s="12"/>
      <c r="H839" s="12"/>
      <c r="I839" s="12"/>
      <c r="J839" s="12"/>
      <c r="K839" s="12"/>
      <c r="L839" s="12"/>
      <c r="M839" s="11"/>
      <c r="Q839" s="1" t="s">
        <v>611</v>
      </c>
    </row>
    <row r="840" spans="1:17" ht="30" customHeight="1" x14ac:dyDescent="0.3">
      <c r="A840" s="11"/>
      <c r="B840" s="11"/>
      <c r="C840" s="11"/>
      <c r="D840" s="11"/>
      <c r="E840" s="12"/>
      <c r="F840" s="12"/>
      <c r="G840" s="12"/>
      <c r="H840" s="12"/>
      <c r="I840" s="12"/>
      <c r="J840" s="12"/>
      <c r="K840" s="12"/>
      <c r="L840" s="12"/>
      <c r="M840" s="11"/>
      <c r="Q840" s="1" t="s">
        <v>611</v>
      </c>
    </row>
    <row r="841" spans="1:17" ht="30" customHeight="1" x14ac:dyDescent="0.3">
      <c r="A841" s="11"/>
      <c r="B841" s="11"/>
      <c r="C841" s="11"/>
      <c r="D841" s="11"/>
      <c r="E841" s="12"/>
      <c r="F841" s="12"/>
      <c r="G841" s="12"/>
      <c r="H841" s="12"/>
      <c r="I841" s="12"/>
      <c r="J841" s="12"/>
      <c r="K841" s="12"/>
      <c r="L841" s="12"/>
      <c r="M841" s="11"/>
      <c r="Q841" s="1" t="s">
        <v>611</v>
      </c>
    </row>
    <row r="842" spans="1:17" ht="30" customHeight="1" x14ac:dyDescent="0.3">
      <c r="A842" s="11"/>
      <c r="B842" s="11"/>
      <c r="C842" s="11"/>
      <c r="D842" s="11"/>
      <c r="E842" s="12"/>
      <c r="F842" s="12"/>
      <c r="G842" s="12"/>
      <c r="H842" s="12"/>
      <c r="I842" s="12"/>
      <c r="J842" s="12"/>
      <c r="K842" s="12"/>
      <c r="L842" s="12"/>
      <c r="M842" s="11"/>
      <c r="Q842" s="1" t="s">
        <v>611</v>
      </c>
    </row>
    <row r="843" spans="1:17" ht="30" customHeight="1" x14ac:dyDescent="0.3">
      <c r="A843" s="11"/>
      <c r="B843" s="11"/>
      <c r="C843" s="11"/>
      <c r="D843" s="11"/>
      <c r="E843" s="12"/>
      <c r="F843" s="12"/>
      <c r="G843" s="12"/>
      <c r="H843" s="12"/>
      <c r="I843" s="12"/>
      <c r="J843" s="12"/>
      <c r="K843" s="12"/>
      <c r="L843" s="12"/>
      <c r="M843" s="11"/>
      <c r="Q843" s="1" t="s">
        <v>611</v>
      </c>
    </row>
    <row r="844" spans="1:17" ht="30" customHeight="1" x14ac:dyDescent="0.3">
      <c r="A844" s="11"/>
      <c r="B844" s="11"/>
      <c r="C844" s="11"/>
      <c r="D844" s="11"/>
      <c r="E844" s="12"/>
      <c r="F844" s="12"/>
      <c r="G844" s="12"/>
      <c r="H844" s="12"/>
      <c r="I844" s="12"/>
      <c r="J844" s="12"/>
      <c r="K844" s="12"/>
      <c r="L844" s="12"/>
      <c r="M844" s="11"/>
      <c r="Q844" s="1" t="s">
        <v>611</v>
      </c>
    </row>
    <row r="845" spans="1:17" ht="30" customHeight="1" x14ac:dyDescent="0.3">
      <c r="A845" s="11"/>
      <c r="B845" s="11"/>
      <c r="C845" s="11"/>
      <c r="D845" s="11"/>
      <c r="E845" s="12"/>
      <c r="F845" s="12"/>
      <c r="G845" s="12"/>
      <c r="H845" s="12"/>
      <c r="I845" s="12"/>
      <c r="J845" s="12"/>
      <c r="K845" s="12"/>
      <c r="L845" s="12"/>
      <c r="M845" s="11"/>
      <c r="Q845" s="1" t="s">
        <v>611</v>
      </c>
    </row>
    <row r="846" spans="1:17" ht="30" customHeight="1" x14ac:dyDescent="0.3">
      <c r="A846" s="11"/>
      <c r="B846" s="11"/>
      <c r="C846" s="11"/>
      <c r="D846" s="11"/>
      <c r="E846" s="12"/>
      <c r="F846" s="12"/>
      <c r="G846" s="12"/>
      <c r="H846" s="12"/>
      <c r="I846" s="12"/>
      <c r="J846" s="12"/>
      <c r="K846" s="12"/>
      <c r="L846" s="12"/>
      <c r="M846" s="11"/>
      <c r="Q846" s="1" t="s">
        <v>611</v>
      </c>
    </row>
    <row r="847" spans="1:17" ht="30" customHeight="1" x14ac:dyDescent="0.3">
      <c r="A847" s="11"/>
      <c r="B847" s="11"/>
      <c r="C847" s="11"/>
      <c r="D847" s="11"/>
      <c r="E847" s="12"/>
      <c r="F847" s="12"/>
      <c r="G847" s="12"/>
      <c r="H847" s="12"/>
      <c r="I847" s="12"/>
      <c r="J847" s="12"/>
      <c r="K847" s="12"/>
      <c r="L847" s="12"/>
      <c r="M847" s="11"/>
      <c r="Q847" s="1" t="s">
        <v>611</v>
      </c>
    </row>
    <row r="848" spans="1:17" ht="30" customHeight="1" x14ac:dyDescent="0.3">
      <c r="A848" s="11"/>
      <c r="B848" s="11"/>
      <c r="C848" s="11"/>
      <c r="D848" s="11"/>
      <c r="E848" s="12"/>
      <c r="F848" s="12"/>
      <c r="G848" s="12"/>
      <c r="H848" s="12"/>
      <c r="I848" s="12"/>
      <c r="J848" s="12"/>
      <c r="K848" s="12"/>
      <c r="L848" s="12"/>
      <c r="M848" s="11"/>
      <c r="Q848" s="1" t="s">
        <v>611</v>
      </c>
    </row>
    <row r="849" spans="1:48" ht="30" customHeight="1" x14ac:dyDescent="0.3">
      <c r="A849" s="11"/>
      <c r="B849" s="11"/>
      <c r="C849" s="11"/>
      <c r="D849" s="11"/>
      <c r="E849" s="12"/>
      <c r="F849" s="12"/>
      <c r="G849" s="12"/>
      <c r="H849" s="12"/>
      <c r="I849" s="12"/>
      <c r="J849" s="12"/>
      <c r="K849" s="12"/>
      <c r="L849" s="12"/>
      <c r="M849" s="11"/>
      <c r="Q849" s="1" t="s">
        <v>611</v>
      </c>
    </row>
    <row r="850" spans="1:48" ht="30" customHeight="1" x14ac:dyDescent="0.3">
      <c r="A850" s="11"/>
      <c r="B850" s="11"/>
      <c r="C850" s="11"/>
      <c r="D850" s="11"/>
      <c r="E850" s="12"/>
      <c r="F850" s="12"/>
      <c r="G850" s="12"/>
      <c r="H850" s="12"/>
      <c r="I850" s="12"/>
      <c r="J850" s="12"/>
      <c r="K850" s="12"/>
      <c r="L850" s="12"/>
      <c r="M850" s="11"/>
      <c r="Q850" s="1" t="s">
        <v>611</v>
      </c>
    </row>
    <row r="851" spans="1:48" ht="30" customHeight="1" x14ac:dyDescent="0.3">
      <c r="A851" s="11"/>
      <c r="B851" s="11"/>
      <c r="C851" s="11"/>
      <c r="D851" s="11"/>
      <c r="E851" s="12"/>
      <c r="F851" s="12"/>
      <c r="G851" s="12"/>
      <c r="H851" s="12"/>
      <c r="I851" s="12"/>
      <c r="J851" s="12"/>
      <c r="K851" s="12"/>
      <c r="L851" s="12"/>
      <c r="M851" s="11"/>
      <c r="Q851" s="1" t="s">
        <v>611</v>
      </c>
    </row>
    <row r="852" spans="1:48" ht="30" customHeight="1" x14ac:dyDescent="0.3">
      <c r="A852" s="11"/>
      <c r="B852" s="11"/>
      <c r="C852" s="11"/>
      <c r="D852" s="11"/>
      <c r="E852" s="12"/>
      <c r="F852" s="12"/>
      <c r="G852" s="12"/>
      <c r="H852" s="12"/>
      <c r="I852" s="12"/>
      <c r="J852" s="12"/>
      <c r="K852" s="12"/>
      <c r="L852" s="12"/>
      <c r="M852" s="11"/>
      <c r="Q852" s="1" t="s">
        <v>611</v>
      </c>
    </row>
    <row r="853" spans="1:48" ht="30" customHeight="1" x14ac:dyDescent="0.3">
      <c r="A853" s="13" t="s">
        <v>76</v>
      </c>
      <c r="B853" s="11"/>
      <c r="C853" s="11"/>
      <c r="D853" s="11"/>
      <c r="E853" s="12"/>
      <c r="F853" s="12"/>
      <c r="G853" s="12"/>
      <c r="H853" s="12"/>
      <c r="I853" s="12"/>
      <c r="J853" s="12"/>
      <c r="K853" s="12"/>
      <c r="L853" s="12"/>
      <c r="M853" s="11"/>
      <c r="N853" t="s">
        <v>77</v>
      </c>
    </row>
    <row r="854" spans="1:48" ht="30" customHeight="1" x14ac:dyDescent="0.3">
      <c r="A854" s="13" t="s">
        <v>614</v>
      </c>
      <c r="B854" s="13" t="s">
        <v>605</v>
      </c>
      <c r="C854" s="11"/>
      <c r="D854" s="11"/>
      <c r="E854" s="12"/>
      <c r="F854" s="12"/>
      <c r="G854" s="12"/>
      <c r="H854" s="12"/>
      <c r="I854" s="12"/>
      <c r="J854" s="12"/>
      <c r="K854" s="12"/>
      <c r="L854" s="12"/>
      <c r="M854" s="11"/>
      <c r="Q854" s="1" t="s">
        <v>615</v>
      </c>
    </row>
    <row r="855" spans="1:48" ht="30" customHeight="1" x14ac:dyDescent="0.3">
      <c r="A855" s="13" t="s">
        <v>348</v>
      </c>
      <c r="B855" s="13" t="s">
        <v>349</v>
      </c>
      <c r="C855" s="13" t="s">
        <v>68</v>
      </c>
      <c r="D855" s="11">
        <v>6</v>
      </c>
      <c r="E855" s="12"/>
      <c r="F855" s="12"/>
      <c r="G855" s="12"/>
      <c r="H855" s="12"/>
      <c r="I855" s="12"/>
      <c r="J855" s="12"/>
      <c r="K855" s="12"/>
      <c r="L855" s="12"/>
      <c r="M855" s="13" t="s">
        <v>52</v>
      </c>
      <c r="N855" s="1" t="s">
        <v>350</v>
      </c>
      <c r="O855" s="1" t="s">
        <v>52</v>
      </c>
      <c r="P855" s="1" t="s">
        <v>52</v>
      </c>
      <c r="Q855" s="1" t="s">
        <v>615</v>
      </c>
      <c r="R855" s="1" t="s">
        <v>64</v>
      </c>
      <c r="S855" s="1" t="s">
        <v>64</v>
      </c>
      <c r="T855" s="1" t="s">
        <v>63</v>
      </c>
      <c r="AR855" s="1" t="s">
        <v>52</v>
      </c>
      <c r="AS855" s="1" t="s">
        <v>52</v>
      </c>
      <c r="AU855" s="1" t="s">
        <v>616</v>
      </c>
      <c r="AV855">
        <v>255</v>
      </c>
    </row>
    <row r="856" spans="1:48" ht="30" customHeight="1" x14ac:dyDescent="0.3">
      <c r="A856" s="13" t="s">
        <v>352</v>
      </c>
      <c r="B856" s="13" t="s">
        <v>353</v>
      </c>
      <c r="C856" s="13" t="s">
        <v>68</v>
      </c>
      <c r="D856" s="11">
        <v>18</v>
      </c>
      <c r="E856" s="12"/>
      <c r="F856" s="12"/>
      <c r="G856" s="12"/>
      <c r="H856" s="12"/>
      <c r="I856" s="12"/>
      <c r="J856" s="12"/>
      <c r="K856" s="12"/>
      <c r="L856" s="12"/>
      <c r="M856" s="13" t="s">
        <v>52</v>
      </c>
      <c r="N856" s="1" t="s">
        <v>354</v>
      </c>
      <c r="O856" s="1" t="s">
        <v>52</v>
      </c>
      <c r="P856" s="1" t="s">
        <v>52</v>
      </c>
      <c r="Q856" s="1" t="s">
        <v>615</v>
      </c>
      <c r="R856" s="1" t="s">
        <v>64</v>
      </c>
      <c r="S856" s="1" t="s">
        <v>64</v>
      </c>
      <c r="T856" s="1" t="s">
        <v>63</v>
      </c>
      <c r="AR856" s="1" t="s">
        <v>52</v>
      </c>
      <c r="AS856" s="1" t="s">
        <v>52</v>
      </c>
      <c r="AU856" s="1" t="s">
        <v>617</v>
      </c>
      <c r="AV856">
        <v>256</v>
      </c>
    </row>
    <row r="857" spans="1:48" ht="30" customHeight="1" x14ac:dyDescent="0.3">
      <c r="A857" s="13" t="s">
        <v>356</v>
      </c>
      <c r="B857" s="13" t="s">
        <v>357</v>
      </c>
      <c r="C857" s="13" t="s">
        <v>68</v>
      </c>
      <c r="D857" s="11">
        <v>18</v>
      </c>
      <c r="E857" s="12"/>
      <c r="F857" s="12"/>
      <c r="G857" s="12"/>
      <c r="H857" s="12"/>
      <c r="I857" s="12"/>
      <c r="J857" s="12"/>
      <c r="K857" s="12"/>
      <c r="L857" s="12"/>
      <c r="M857" s="13" t="s">
        <v>52</v>
      </c>
      <c r="N857" s="1" t="s">
        <v>358</v>
      </c>
      <c r="O857" s="1" t="s">
        <v>52</v>
      </c>
      <c r="P857" s="1" t="s">
        <v>52</v>
      </c>
      <c r="Q857" s="1" t="s">
        <v>615</v>
      </c>
      <c r="R857" s="1" t="s">
        <v>63</v>
      </c>
      <c r="S857" s="1" t="s">
        <v>64</v>
      </c>
      <c r="T857" s="1" t="s">
        <v>64</v>
      </c>
      <c r="AR857" s="1" t="s">
        <v>52</v>
      </c>
      <c r="AS857" s="1" t="s">
        <v>52</v>
      </c>
      <c r="AU857" s="1" t="s">
        <v>618</v>
      </c>
      <c r="AV857">
        <v>257</v>
      </c>
    </row>
    <row r="858" spans="1:48" ht="30" customHeight="1" x14ac:dyDescent="0.3">
      <c r="A858" s="13" t="s">
        <v>619</v>
      </c>
      <c r="B858" s="13" t="s">
        <v>361</v>
      </c>
      <c r="C858" s="13" t="s">
        <v>68</v>
      </c>
      <c r="D858" s="11">
        <v>6</v>
      </c>
      <c r="E858" s="12"/>
      <c r="F858" s="12"/>
      <c r="G858" s="12"/>
      <c r="H858" s="12"/>
      <c r="I858" s="12"/>
      <c r="J858" s="12"/>
      <c r="K858" s="12"/>
      <c r="L858" s="12"/>
      <c r="M858" s="13" t="s">
        <v>52</v>
      </c>
      <c r="N858" s="1" t="s">
        <v>620</v>
      </c>
      <c r="O858" s="1" t="s">
        <v>52</v>
      </c>
      <c r="P858" s="1" t="s">
        <v>52</v>
      </c>
      <c r="Q858" s="1" t="s">
        <v>615</v>
      </c>
      <c r="R858" s="1" t="s">
        <v>63</v>
      </c>
      <c r="S858" s="1" t="s">
        <v>64</v>
      </c>
      <c r="T858" s="1" t="s">
        <v>64</v>
      </c>
      <c r="AR858" s="1" t="s">
        <v>52</v>
      </c>
      <c r="AS858" s="1" t="s">
        <v>52</v>
      </c>
      <c r="AU858" s="1" t="s">
        <v>621</v>
      </c>
      <c r="AV858">
        <v>258</v>
      </c>
    </row>
    <row r="859" spans="1:48" ht="30" customHeight="1" x14ac:dyDescent="0.3">
      <c r="A859" s="13" t="s">
        <v>364</v>
      </c>
      <c r="B859" s="13" t="s">
        <v>365</v>
      </c>
      <c r="C859" s="13" t="s">
        <v>97</v>
      </c>
      <c r="D859" s="11">
        <v>1</v>
      </c>
      <c r="E859" s="12"/>
      <c r="F859" s="12"/>
      <c r="G859" s="12"/>
      <c r="H859" s="12"/>
      <c r="I859" s="12"/>
      <c r="J859" s="12"/>
      <c r="K859" s="12"/>
      <c r="L859" s="12"/>
      <c r="M859" s="13" t="s">
        <v>52</v>
      </c>
      <c r="N859" s="1" t="s">
        <v>366</v>
      </c>
      <c r="O859" s="1" t="s">
        <v>52</v>
      </c>
      <c r="P859" s="1" t="s">
        <v>52</v>
      </c>
      <c r="Q859" s="1" t="s">
        <v>615</v>
      </c>
      <c r="R859" s="1" t="s">
        <v>63</v>
      </c>
      <c r="S859" s="1" t="s">
        <v>64</v>
      </c>
      <c r="T859" s="1" t="s">
        <v>64</v>
      </c>
      <c r="AR859" s="1" t="s">
        <v>52</v>
      </c>
      <c r="AS859" s="1" t="s">
        <v>52</v>
      </c>
      <c r="AU859" s="1" t="s">
        <v>622</v>
      </c>
      <c r="AV859">
        <v>259</v>
      </c>
    </row>
    <row r="860" spans="1:48" ht="30" customHeight="1" x14ac:dyDescent="0.3">
      <c r="A860" s="11"/>
      <c r="B860" s="11"/>
      <c r="C860" s="11"/>
      <c r="D860" s="11"/>
      <c r="E860" s="12"/>
      <c r="F860" s="12"/>
      <c r="G860" s="12"/>
      <c r="H860" s="12"/>
      <c r="I860" s="12"/>
      <c r="J860" s="12"/>
      <c r="K860" s="12"/>
      <c r="L860" s="12"/>
      <c r="M860" s="11"/>
      <c r="Q860" s="1" t="s">
        <v>615</v>
      </c>
    </row>
    <row r="861" spans="1:48" ht="30" customHeight="1" x14ac:dyDescent="0.3">
      <c r="A861" s="11"/>
      <c r="B861" s="11"/>
      <c r="C861" s="11"/>
      <c r="D861" s="11"/>
      <c r="E861" s="12"/>
      <c r="F861" s="12"/>
      <c r="G861" s="12"/>
      <c r="H861" s="12"/>
      <c r="I861" s="12"/>
      <c r="J861" s="12"/>
      <c r="K861" s="12"/>
      <c r="L861" s="12"/>
      <c r="M861" s="11"/>
      <c r="Q861" s="1" t="s">
        <v>615</v>
      </c>
    </row>
    <row r="862" spans="1:48" ht="30" customHeight="1" x14ac:dyDescent="0.3">
      <c r="A862" s="11"/>
      <c r="B862" s="11"/>
      <c r="C862" s="11"/>
      <c r="D862" s="11"/>
      <c r="E862" s="12"/>
      <c r="F862" s="12"/>
      <c r="G862" s="12"/>
      <c r="H862" s="12"/>
      <c r="I862" s="12"/>
      <c r="J862" s="12"/>
      <c r="K862" s="12"/>
      <c r="L862" s="12"/>
      <c r="M862" s="11"/>
      <c r="Q862" s="1" t="s">
        <v>615</v>
      </c>
    </row>
    <row r="863" spans="1:48" ht="30" customHeight="1" x14ac:dyDescent="0.3">
      <c r="A863" s="11"/>
      <c r="B863" s="11"/>
      <c r="C863" s="11"/>
      <c r="D863" s="11"/>
      <c r="E863" s="12"/>
      <c r="F863" s="12"/>
      <c r="G863" s="12"/>
      <c r="H863" s="12"/>
      <c r="I863" s="12"/>
      <c r="J863" s="12"/>
      <c r="K863" s="12"/>
      <c r="L863" s="12"/>
      <c r="M863" s="11"/>
      <c r="Q863" s="1" t="s">
        <v>615</v>
      </c>
    </row>
    <row r="864" spans="1:48" ht="30" customHeight="1" x14ac:dyDescent="0.3">
      <c r="A864" s="11"/>
      <c r="B864" s="11"/>
      <c r="C864" s="11"/>
      <c r="D864" s="11"/>
      <c r="E864" s="12"/>
      <c r="F864" s="12"/>
      <c r="G864" s="12"/>
      <c r="H864" s="12"/>
      <c r="I864" s="12"/>
      <c r="J864" s="12"/>
      <c r="K864" s="12"/>
      <c r="L864" s="12"/>
      <c r="M864" s="11"/>
      <c r="Q864" s="1" t="s">
        <v>615</v>
      </c>
    </row>
    <row r="865" spans="1:48" ht="30" customHeight="1" x14ac:dyDescent="0.3">
      <c r="A865" s="11"/>
      <c r="B865" s="11"/>
      <c r="C865" s="11"/>
      <c r="D865" s="11"/>
      <c r="E865" s="12"/>
      <c r="F865" s="12"/>
      <c r="G865" s="12"/>
      <c r="H865" s="12"/>
      <c r="I865" s="12"/>
      <c r="J865" s="12"/>
      <c r="K865" s="12"/>
      <c r="L865" s="12"/>
      <c r="M865" s="11"/>
      <c r="Q865" s="1" t="s">
        <v>615</v>
      </c>
    </row>
    <row r="866" spans="1:48" ht="30" customHeight="1" x14ac:dyDescent="0.3">
      <c r="A866" s="11"/>
      <c r="B866" s="11"/>
      <c r="C866" s="11"/>
      <c r="D866" s="11"/>
      <c r="E866" s="12"/>
      <c r="F866" s="12"/>
      <c r="G866" s="12"/>
      <c r="H866" s="12"/>
      <c r="I866" s="12"/>
      <c r="J866" s="12"/>
      <c r="K866" s="12"/>
      <c r="L866" s="12"/>
      <c r="M866" s="11"/>
      <c r="Q866" s="1" t="s">
        <v>615</v>
      </c>
    </row>
    <row r="867" spans="1:48" ht="30" customHeight="1" x14ac:dyDescent="0.3">
      <c r="A867" s="11"/>
      <c r="B867" s="11"/>
      <c r="C867" s="11"/>
      <c r="D867" s="11"/>
      <c r="E867" s="12"/>
      <c r="F867" s="12"/>
      <c r="G867" s="12"/>
      <c r="H867" s="12"/>
      <c r="I867" s="12"/>
      <c r="J867" s="12"/>
      <c r="K867" s="12"/>
      <c r="L867" s="12"/>
      <c r="M867" s="11"/>
      <c r="Q867" s="1" t="s">
        <v>615</v>
      </c>
    </row>
    <row r="868" spans="1:48" ht="30" customHeight="1" x14ac:dyDescent="0.3">
      <c r="A868" s="11"/>
      <c r="B868" s="11"/>
      <c r="C868" s="11"/>
      <c r="D868" s="11"/>
      <c r="E868" s="12"/>
      <c r="F868" s="12"/>
      <c r="G868" s="12"/>
      <c r="H868" s="12"/>
      <c r="I868" s="12"/>
      <c r="J868" s="12"/>
      <c r="K868" s="12"/>
      <c r="L868" s="12"/>
      <c r="M868" s="11"/>
      <c r="Q868" s="1" t="s">
        <v>615</v>
      </c>
    </row>
    <row r="869" spans="1:48" ht="30" customHeight="1" x14ac:dyDescent="0.3">
      <c r="A869" s="11"/>
      <c r="B869" s="11"/>
      <c r="C869" s="11"/>
      <c r="D869" s="11"/>
      <c r="E869" s="12"/>
      <c r="F869" s="12"/>
      <c r="G869" s="12"/>
      <c r="H869" s="12"/>
      <c r="I869" s="12"/>
      <c r="J869" s="12"/>
      <c r="K869" s="12"/>
      <c r="L869" s="12"/>
      <c r="M869" s="11"/>
      <c r="Q869" s="1" t="s">
        <v>615</v>
      </c>
    </row>
    <row r="870" spans="1:48" ht="30" customHeight="1" x14ac:dyDescent="0.3">
      <c r="A870" s="11"/>
      <c r="B870" s="11"/>
      <c r="C870" s="11"/>
      <c r="D870" s="11"/>
      <c r="E870" s="12"/>
      <c r="F870" s="12"/>
      <c r="G870" s="12"/>
      <c r="H870" s="12"/>
      <c r="I870" s="12"/>
      <c r="J870" s="12"/>
      <c r="K870" s="12"/>
      <c r="L870" s="12"/>
      <c r="M870" s="11"/>
      <c r="Q870" s="1" t="s">
        <v>615</v>
      </c>
    </row>
    <row r="871" spans="1:48" ht="30" customHeight="1" x14ac:dyDescent="0.3">
      <c r="A871" s="11"/>
      <c r="B871" s="11"/>
      <c r="C871" s="11"/>
      <c r="D871" s="11"/>
      <c r="E871" s="12"/>
      <c r="F871" s="12"/>
      <c r="G871" s="12"/>
      <c r="H871" s="12"/>
      <c r="I871" s="12"/>
      <c r="J871" s="12"/>
      <c r="K871" s="12"/>
      <c r="L871" s="12"/>
      <c r="M871" s="11"/>
      <c r="Q871" s="1" t="s">
        <v>615</v>
      </c>
    </row>
    <row r="872" spans="1:48" ht="30" customHeight="1" x14ac:dyDescent="0.3">
      <c r="A872" s="11"/>
      <c r="B872" s="11"/>
      <c r="C872" s="11"/>
      <c r="D872" s="11"/>
      <c r="E872" s="12"/>
      <c r="F872" s="12"/>
      <c r="G872" s="12"/>
      <c r="H872" s="12"/>
      <c r="I872" s="12"/>
      <c r="J872" s="12"/>
      <c r="K872" s="12"/>
      <c r="L872" s="12"/>
      <c r="M872" s="11"/>
      <c r="Q872" s="1" t="s">
        <v>615</v>
      </c>
    </row>
    <row r="873" spans="1:48" ht="30" customHeight="1" x14ac:dyDescent="0.3">
      <c r="A873" s="11"/>
      <c r="B873" s="11"/>
      <c r="C873" s="11"/>
      <c r="D873" s="11"/>
      <c r="E873" s="12"/>
      <c r="F873" s="12"/>
      <c r="G873" s="12"/>
      <c r="H873" s="12"/>
      <c r="I873" s="12"/>
      <c r="J873" s="12"/>
      <c r="K873" s="12"/>
      <c r="L873" s="12"/>
      <c r="M873" s="11"/>
      <c r="Q873" s="1" t="s">
        <v>615</v>
      </c>
    </row>
    <row r="874" spans="1:48" ht="30" customHeight="1" x14ac:dyDescent="0.3">
      <c r="A874" s="11"/>
      <c r="B874" s="11"/>
      <c r="C874" s="11"/>
      <c r="D874" s="11"/>
      <c r="E874" s="12"/>
      <c r="F874" s="12"/>
      <c r="G874" s="12"/>
      <c r="H874" s="12"/>
      <c r="I874" s="12"/>
      <c r="J874" s="12"/>
      <c r="K874" s="12"/>
      <c r="L874" s="12"/>
      <c r="M874" s="11"/>
      <c r="Q874" s="1" t="s">
        <v>615</v>
      </c>
    </row>
    <row r="875" spans="1:48" ht="30" customHeight="1" x14ac:dyDescent="0.3">
      <c r="A875" s="11"/>
      <c r="B875" s="11"/>
      <c r="C875" s="11"/>
      <c r="D875" s="11"/>
      <c r="E875" s="12"/>
      <c r="F875" s="12"/>
      <c r="G875" s="12"/>
      <c r="H875" s="12"/>
      <c r="I875" s="12"/>
      <c r="J875" s="12"/>
      <c r="K875" s="12"/>
      <c r="L875" s="12"/>
      <c r="M875" s="11"/>
      <c r="Q875" s="1" t="s">
        <v>615</v>
      </c>
    </row>
    <row r="876" spans="1:48" ht="30" customHeight="1" x14ac:dyDescent="0.3">
      <c r="A876" s="11"/>
      <c r="B876" s="11"/>
      <c r="C876" s="11"/>
      <c r="D876" s="11"/>
      <c r="E876" s="12"/>
      <c r="F876" s="12"/>
      <c r="G876" s="12"/>
      <c r="H876" s="12"/>
      <c r="I876" s="12"/>
      <c r="J876" s="12"/>
      <c r="K876" s="12"/>
      <c r="L876" s="12"/>
      <c r="M876" s="11"/>
      <c r="Q876" s="1" t="s">
        <v>615</v>
      </c>
    </row>
    <row r="877" spans="1:48" ht="30" customHeight="1" x14ac:dyDescent="0.3">
      <c r="A877" s="11"/>
      <c r="B877" s="11"/>
      <c r="C877" s="11"/>
      <c r="D877" s="11"/>
      <c r="E877" s="12"/>
      <c r="F877" s="12"/>
      <c r="G877" s="12"/>
      <c r="H877" s="12"/>
      <c r="I877" s="12"/>
      <c r="J877" s="12"/>
      <c r="K877" s="12"/>
      <c r="L877" s="12"/>
      <c r="M877" s="11"/>
      <c r="Q877" s="1" t="s">
        <v>615</v>
      </c>
    </row>
    <row r="878" spans="1:48" ht="30" customHeight="1" x14ac:dyDescent="0.3">
      <c r="A878" s="13" t="s">
        <v>76</v>
      </c>
      <c r="B878" s="11"/>
      <c r="C878" s="11"/>
      <c r="D878" s="11"/>
      <c r="E878" s="12"/>
      <c r="F878" s="12"/>
      <c r="G878" s="12"/>
      <c r="H878" s="12"/>
      <c r="I878" s="12"/>
      <c r="J878" s="12"/>
      <c r="K878" s="12"/>
      <c r="L878" s="12"/>
      <c r="M878" s="11"/>
      <c r="N878" t="s">
        <v>77</v>
      </c>
    </row>
    <row r="879" spans="1:48" ht="30" customHeight="1" x14ac:dyDescent="0.3">
      <c r="A879" s="13" t="s">
        <v>623</v>
      </c>
      <c r="B879" s="13" t="s">
        <v>605</v>
      </c>
      <c r="C879" s="11"/>
      <c r="D879" s="11"/>
      <c r="E879" s="12"/>
      <c r="F879" s="12"/>
      <c r="G879" s="12"/>
      <c r="H879" s="12"/>
      <c r="I879" s="12"/>
      <c r="J879" s="12"/>
      <c r="K879" s="12"/>
      <c r="L879" s="12"/>
      <c r="M879" s="11"/>
      <c r="Q879" s="1" t="s">
        <v>624</v>
      </c>
    </row>
    <row r="880" spans="1:48" ht="30" customHeight="1" x14ac:dyDescent="0.3">
      <c r="A880" s="13" t="s">
        <v>102</v>
      </c>
      <c r="B880" s="13" t="s">
        <v>103</v>
      </c>
      <c r="C880" s="13" t="s">
        <v>68</v>
      </c>
      <c r="D880" s="11">
        <v>36</v>
      </c>
      <c r="E880" s="12"/>
      <c r="F880" s="12"/>
      <c r="G880" s="12"/>
      <c r="H880" s="12"/>
      <c r="I880" s="12"/>
      <c r="J880" s="12"/>
      <c r="K880" s="12"/>
      <c r="L880" s="12"/>
      <c r="M880" s="13" t="s">
        <v>52</v>
      </c>
      <c r="N880" s="1" t="s">
        <v>104</v>
      </c>
      <c r="O880" s="1" t="s">
        <v>52</v>
      </c>
      <c r="P880" s="1" t="s">
        <v>52</v>
      </c>
      <c r="Q880" s="1" t="s">
        <v>624</v>
      </c>
      <c r="R880" s="1" t="s">
        <v>64</v>
      </c>
      <c r="S880" s="1" t="s">
        <v>64</v>
      </c>
      <c r="T880" s="1" t="s">
        <v>63</v>
      </c>
      <c r="AR880" s="1" t="s">
        <v>52</v>
      </c>
      <c r="AS880" s="1" t="s">
        <v>52</v>
      </c>
      <c r="AU880" s="1" t="s">
        <v>625</v>
      </c>
      <c r="AV880">
        <v>264</v>
      </c>
    </row>
    <row r="881" spans="1:48" ht="30" customHeight="1" x14ac:dyDescent="0.3">
      <c r="A881" s="13" t="s">
        <v>626</v>
      </c>
      <c r="B881" s="13" t="s">
        <v>627</v>
      </c>
      <c r="C881" s="13" t="s">
        <v>68</v>
      </c>
      <c r="D881" s="11">
        <v>6</v>
      </c>
      <c r="E881" s="12"/>
      <c r="F881" s="12"/>
      <c r="G881" s="12"/>
      <c r="H881" s="12"/>
      <c r="I881" s="12"/>
      <c r="J881" s="12"/>
      <c r="K881" s="12"/>
      <c r="L881" s="12"/>
      <c r="M881" s="13" t="s">
        <v>52</v>
      </c>
      <c r="N881" s="1" t="s">
        <v>628</v>
      </c>
      <c r="O881" s="1" t="s">
        <v>52</v>
      </c>
      <c r="P881" s="1" t="s">
        <v>52</v>
      </c>
      <c r="Q881" s="1" t="s">
        <v>624</v>
      </c>
      <c r="R881" s="1" t="s">
        <v>63</v>
      </c>
      <c r="S881" s="1" t="s">
        <v>64</v>
      </c>
      <c r="T881" s="1" t="s">
        <v>64</v>
      </c>
      <c r="AR881" s="1" t="s">
        <v>52</v>
      </c>
      <c r="AS881" s="1" t="s">
        <v>52</v>
      </c>
      <c r="AU881" s="1" t="s">
        <v>629</v>
      </c>
      <c r="AV881">
        <v>270</v>
      </c>
    </row>
    <row r="882" spans="1:48" ht="30" customHeight="1" x14ac:dyDescent="0.3">
      <c r="A882" s="13" t="s">
        <v>121</v>
      </c>
      <c r="B882" s="13" t="s">
        <v>122</v>
      </c>
      <c r="C882" s="13" t="s">
        <v>68</v>
      </c>
      <c r="D882" s="11">
        <v>18</v>
      </c>
      <c r="E882" s="12"/>
      <c r="F882" s="12"/>
      <c r="G882" s="12"/>
      <c r="H882" s="12"/>
      <c r="I882" s="12"/>
      <c r="J882" s="12"/>
      <c r="K882" s="12"/>
      <c r="L882" s="12"/>
      <c r="M882" s="13" t="s">
        <v>52</v>
      </c>
      <c r="N882" s="1" t="s">
        <v>123</v>
      </c>
      <c r="O882" s="1" t="s">
        <v>52</v>
      </c>
      <c r="P882" s="1" t="s">
        <v>52</v>
      </c>
      <c r="Q882" s="1" t="s">
        <v>624</v>
      </c>
      <c r="R882" s="1" t="s">
        <v>63</v>
      </c>
      <c r="S882" s="1" t="s">
        <v>64</v>
      </c>
      <c r="T882" s="1" t="s">
        <v>64</v>
      </c>
      <c r="AR882" s="1" t="s">
        <v>52</v>
      </c>
      <c r="AS882" s="1" t="s">
        <v>52</v>
      </c>
      <c r="AU882" s="1" t="s">
        <v>630</v>
      </c>
      <c r="AV882">
        <v>271</v>
      </c>
    </row>
    <row r="883" spans="1:48" ht="30" customHeight="1" x14ac:dyDescent="0.3">
      <c r="A883" s="13" t="s">
        <v>129</v>
      </c>
      <c r="B883" s="13" t="s">
        <v>130</v>
      </c>
      <c r="C883" s="13" t="s">
        <v>68</v>
      </c>
      <c r="D883" s="11">
        <v>18</v>
      </c>
      <c r="E883" s="12"/>
      <c r="F883" s="12"/>
      <c r="G883" s="12"/>
      <c r="H883" s="12"/>
      <c r="I883" s="12"/>
      <c r="J883" s="12"/>
      <c r="K883" s="12"/>
      <c r="L883" s="12"/>
      <c r="M883" s="13" t="s">
        <v>52</v>
      </c>
      <c r="N883" s="1" t="s">
        <v>131</v>
      </c>
      <c r="O883" s="1" t="s">
        <v>52</v>
      </c>
      <c r="P883" s="1" t="s">
        <v>52</v>
      </c>
      <c r="Q883" s="1" t="s">
        <v>624</v>
      </c>
      <c r="R883" s="1" t="s">
        <v>63</v>
      </c>
      <c r="S883" s="1" t="s">
        <v>64</v>
      </c>
      <c r="T883" s="1" t="s">
        <v>64</v>
      </c>
      <c r="AR883" s="1" t="s">
        <v>52</v>
      </c>
      <c r="AS883" s="1" t="s">
        <v>52</v>
      </c>
      <c r="AU883" s="1" t="s">
        <v>631</v>
      </c>
      <c r="AV883">
        <v>273</v>
      </c>
    </row>
    <row r="884" spans="1:48" ht="30" customHeight="1" x14ac:dyDescent="0.3">
      <c r="A884" s="13" t="s">
        <v>133</v>
      </c>
      <c r="B884" s="13" t="s">
        <v>134</v>
      </c>
      <c r="C884" s="13" t="s">
        <v>68</v>
      </c>
      <c r="D884" s="11">
        <v>18</v>
      </c>
      <c r="E884" s="12"/>
      <c r="F884" s="12"/>
      <c r="G884" s="12"/>
      <c r="H884" s="12"/>
      <c r="I884" s="12"/>
      <c r="J884" s="12"/>
      <c r="K884" s="12"/>
      <c r="L884" s="12"/>
      <c r="M884" s="13" t="s">
        <v>52</v>
      </c>
      <c r="N884" s="1" t="s">
        <v>135</v>
      </c>
      <c r="O884" s="1" t="s">
        <v>52</v>
      </c>
      <c r="P884" s="1" t="s">
        <v>52</v>
      </c>
      <c r="Q884" s="1" t="s">
        <v>624</v>
      </c>
      <c r="R884" s="1" t="s">
        <v>63</v>
      </c>
      <c r="S884" s="1" t="s">
        <v>64</v>
      </c>
      <c r="T884" s="1" t="s">
        <v>64</v>
      </c>
      <c r="AR884" s="1" t="s">
        <v>52</v>
      </c>
      <c r="AS884" s="1" t="s">
        <v>52</v>
      </c>
      <c r="AU884" s="1" t="s">
        <v>632</v>
      </c>
      <c r="AV884">
        <v>274</v>
      </c>
    </row>
    <row r="885" spans="1:48" ht="30" customHeight="1" x14ac:dyDescent="0.3">
      <c r="A885" s="13" t="s">
        <v>91</v>
      </c>
      <c r="B885" s="13" t="s">
        <v>92</v>
      </c>
      <c r="C885" s="13" t="s">
        <v>68</v>
      </c>
      <c r="D885" s="11">
        <v>18</v>
      </c>
      <c r="E885" s="12"/>
      <c r="F885" s="12"/>
      <c r="G885" s="12"/>
      <c r="H885" s="12"/>
      <c r="I885" s="12"/>
      <c r="J885" s="12"/>
      <c r="K885" s="12"/>
      <c r="L885" s="12"/>
      <c r="M885" s="13" t="s">
        <v>52</v>
      </c>
      <c r="N885" s="1" t="s">
        <v>93</v>
      </c>
      <c r="O885" s="1" t="s">
        <v>52</v>
      </c>
      <c r="P885" s="1" t="s">
        <v>52</v>
      </c>
      <c r="Q885" s="1" t="s">
        <v>624</v>
      </c>
      <c r="R885" s="1" t="s">
        <v>63</v>
      </c>
      <c r="S885" s="1" t="s">
        <v>64</v>
      </c>
      <c r="T885" s="1" t="s">
        <v>64</v>
      </c>
      <c r="AR885" s="1" t="s">
        <v>52</v>
      </c>
      <c r="AS885" s="1" t="s">
        <v>52</v>
      </c>
      <c r="AU885" s="1" t="s">
        <v>633</v>
      </c>
      <c r="AV885">
        <v>261</v>
      </c>
    </row>
    <row r="886" spans="1:48" ht="30" customHeight="1" x14ac:dyDescent="0.3">
      <c r="A886" s="11"/>
      <c r="B886" s="11"/>
      <c r="C886" s="11"/>
      <c r="D886" s="11"/>
      <c r="E886" s="12"/>
      <c r="F886" s="12"/>
      <c r="G886" s="12"/>
      <c r="H886" s="12"/>
      <c r="I886" s="12"/>
      <c r="J886" s="12"/>
      <c r="K886" s="12"/>
      <c r="L886" s="12"/>
      <c r="M886" s="11"/>
      <c r="Q886" s="1" t="s">
        <v>624</v>
      </c>
    </row>
    <row r="887" spans="1:48" ht="30" customHeight="1" x14ac:dyDescent="0.3">
      <c r="A887" s="11"/>
      <c r="B887" s="11"/>
      <c r="C887" s="11"/>
      <c r="D887" s="11"/>
      <c r="E887" s="12"/>
      <c r="F887" s="12"/>
      <c r="G887" s="12"/>
      <c r="H887" s="12"/>
      <c r="I887" s="12"/>
      <c r="J887" s="12"/>
      <c r="K887" s="12"/>
      <c r="L887" s="12"/>
      <c r="M887" s="11"/>
      <c r="Q887" s="1" t="s">
        <v>624</v>
      </c>
    </row>
    <row r="888" spans="1:48" ht="30" customHeight="1" x14ac:dyDescent="0.3">
      <c r="A888" s="11"/>
      <c r="B888" s="11"/>
      <c r="C888" s="11"/>
      <c r="D888" s="11"/>
      <c r="E888" s="12"/>
      <c r="F888" s="12"/>
      <c r="G888" s="12"/>
      <c r="H888" s="12"/>
      <c r="I888" s="12"/>
      <c r="J888" s="12"/>
      <c r="K888" s="12"/>
      <c r="L888" s="12"/>
      <c r="M888" s="11"/>
      <c r="Q888" s="1" t="s">
        <v>624</v>
      </c>
    </row>
    <row r="889" spans="1:48" ht="30" customHeight="1" x14ac:dyDescent="0.3">
      <c r="A889" s="11"/>
      <c r="B889" s="11"/>
      <c r="C889" s="11"/>
      <c r="D889" s="11"/>
      <c r="E889" s="12"/>
      <c r="F889" s="12"/>
      <c r="G889" s="12"/>
      <c r="H889" s="12"/>
      <c r="I889" s="12"/>
      <c r="J889" s="12"/>
      <c r="K889" s="12"/>
      <c r="L889" s="12"/>
      <c r="M889" s="11"/>
      <c r="Q889" s="1" t="s">
        <v>624</v>
      </c>
    </row>
    <row r="890" spans="1:48" ht="30" customHeight="1" x14ac:dyDescent="0.3">
      <c r="A890" s="11"/>
      <c r="B890" s="11"/>
      <c r="C890" s="11"/>
      <c r="D890" s="11"/>
      <c r="E890" s="12"/>
      <c r="F890" s="12"/>
      <c r="G890" s="12"/>
      <c r="H890" s="12"/>
      <c r="I890" s="12"/>
      <c r="J890" s="12"/>
      <c r="K890" s="12"/>
      <c r="L890" s="12"/>
      <c r="M890" s="11"/>
      <c r="Q890" s="1" t="s">
        <v>624</v>
      </c>
    </row>
    <row r="891" spans="1:48" ht="30" customHeight="1" x14ac:dyDescent="0.3">
      <c r="A891" s="11"/>
      <c r="B891" s="11"/>
      <c r="C891" s="11"/>
      <c r="D891" s="11"/>
      <c r="E891" s="12"/>
      <c r="F891" s="12"/>
      <c r="G891" s="12"/>
      <c r="H891" s="12"/>
      <c r="I891" s="12"/>
      <c r="J891" s="12"/>
      <c r="K891" s="12"/>
      <c r="L891" s="12"/>
      <c r="M891" s="11"/>
      <c r="Q891" s="1" t="s">
        <v>624</v>
      </c>
    </row>
    <row r="892" spans="1:48" ht="30" customHeight="1" x14ac:dyDescent="0.3">
      <c r="A892" s="11"/>
      <c r="B892" s="11"/>
      <c r="C892" s="11"/>
      <c r="D892" s="11"/>
      <c r="E892" s="12"/>
      <c r="F892" s="12"/>
      <c r="G892" s="12"/>
      <c r="H892" s="12"/>
      <c r="I892" s="12"/>
      <c r="J892" s="12"/>
      <c r="K892" s="12"/>
      <c r="L892" s="12"/>
      <c r="M892" s="11"/>
      <c r="Q892" s="1" t="s">
        <v>624</v>
      </c>
    </row>
    <row r="893" spans="1:48" ht="30" customHeight="1" x14ac:dyDescent="0.3">
      <c r="A893" s="11"/>
      <c r="B893" s="11"/>
      <c r="C893" s="11"/>
      <c r="D893" s="11"/>
      <c r="E893" s="12"/>
      <c r="F893" s="12"/>
      <c r="G893" s="12"/>
      <c r="H893" s="12"/>
      <c r="I893" s="12"/>
      <c r="J893" s="12"/>
      <c r="K893" s="12"/>
      <c r="L893" s="12"/>
      <c r="M893" s="11"/>
      <c r="Q893" s="1" t="s">
        <v>624</v>
      </c>
    </row>
    <row r="894" spans="1:48" ht="30" customHeight="1" x14ac:dyDescent="0.3">
      <c r="A894" s="11"/>
      <c r="B894" s="11"/>
      <c r="C894" s="11"/>
      <c r="D894" s="11"/>
      <c r="E894" s="12"/>
      <c r="F894" s="12"/>
      <c r="G894" s="12"/>
      <c r="H894" s="12"/>
      <c r="I894" s="12"/>
      <c r="J894" s="12"/>
      <c r="K894" s="12"/>
      <c r="L894" s="12"/>
      <c r="M894" s="11"/>
      <c r="Q894" s="1" t="s">
        <v>624</v>
      </c>
    </row>
    <row r="895" spans="1:48" ht="30" customHeight="1" x14ac:dyDescent="0.3">
      <c r="A895" s="11"/>
      <c r="B895" s="11"/>
      <c r="C895" s="11"/>
      <c r="D895" s="11"/>
      <c r="E895" s="12"/>
      <c r="F895" s="12"/>
      <c r="G895" s="12"/>
      <c r="H895" s="12"/>
      <c r="I895" s="12"/>
      <c r="J895" s="12"/>
      <c r="K895" s="12"/>
      <c r="L895" s="12"/>
      <c r="M895" s="11"/>
      <c r="Q895" s="1" t="s">
        <v>624</v>
      </c>
    </row>
    <row r="896" spans="1:48" ht="30" customHeight="1" x14ac:dyDescent="0.3">
      <c r="A896" s="11"/>
      <c r="B896" s="11"/>
      <c r="C896" s="11"/>
      <c r="D896" s="11"/>
      <c r="E896" s="12"/>
      <c r="F896" s="12"/>
      <c r="G896" s="12"/>
      <c r="H896" s="12"/>
      <c r="I896" s="12"/>
      <c r="J896" s="12"/>
      <c r="K896" s="12"/>
      <c r="L896" s="12"/>
      <c r="M896" s="11"/>
      <c r="Q896" s="1" t="s">
        <v>624</v>
      </c>
    </row>
    <row r="897" spans="1:48" ht="30" customHeight="1" x14ac:dyDescent="0.3">
      <c r="A897" s="11"/>
      <c r="B897" s="11"/>
      <c r="C897" s="11"/>
      <c r="D897" s="11"/>
      <c r="E897" s="12"/>
      <c r="F897" s="12"/>
      <c r="G897" s="12"/>
      <c r="H897" s="12"/>
      <c r="I897" s="12"/>
      <c r="J897" s="12"/>
      <c r="K897" s="12"/>
      <c r="L897" s="12"/>
      <c r="M897" s="11"/>
      <c r="Q897" s="1" t="s">
        <v>624</v>
      </c>
    </row>
    <row r="898" spans="1:48" ht="30" customHeight="1" x14ac:dyDescent="0.3">
      <c r="A898" s="11"/>
      <c r="B898" s="11"/>
      <c r="C898" s="11"/>
      <c r="D898" s="11"/>
      <c r="E898" s="12"/>
      <c r="F898" s="12"/>
      <c r="G898" s="12"/>
      <c r="H898" s="12"/>
      <c r="I898" s="12"/>
      <c r="J898" s="12"/>
      <c r="K898" s="12"/>
      <c r="L898" s="12"/>
      <c r="M898" s="11"/>
      <c r="Q898" s="1" t="s">
        <v>624</v>
      </c>
    </row>
    <row r="899" spans="1:48" ht="30" customHeight="1" x14ac:dyDescent="0.3">
      <c r="A899" s="11"/>
      <c r="B899" s="11"/>
      <c r="C899" s="11"/>
      <c r="D899" s="11"/>
      <c r="E899" s="12"/>
      <c r="F899" s="12"/>
      <c r="G899" s="12"/>
      <c r="H899" s="12"/>
      <c r="I899" s="12"/>
      <c r="J899" s="12"/>
      <c r="K899" s="12"/>
      <c r="L899" s="12"/>
      <c r="M899" s="11"/>
      <c r="Q899" s="1" t="s">
        <v>624</v>
      </c>
    </row>
    <row r="900" spans="1:48" ht="30" customHeight="1" x14ac:dyDescent="0.3">
      <c r="A900" s="11"/>
      <c r="B900" s="11"/>
      <c r="C900" s="11"/>
      <c r="D900" s="11"/>
      <c r="E900" s="12"/>
      <c r="F900" s="12"/>
      <c r="G900" s="12"/>
      <c r="H900" s="12"/>
      <c r="I900" s="12"/>
      <c r="J900" s="12"/>
      <c r="K900" s="12"/>
      <c r="L900" s="12"/>
      <c r="M900" s="11"/>
      <c r="Q900" s="1" t="s">
        <v>624</v>
      </c>
    </row>
    <row r="901" spans="1:48" ht="30" customHeight="1" x14ac:dyDescent="0.3">
      <c r="A901" s="11"/>
      <c r="B901" s="11"/>
      <c r="C901" s="11"/>
      <c r="D901" s="11"/>
      <c r="E901" s="12"/>
      <c r="F901" s="12"/>
      <c r="G901" s="12"/>
      <c r="H901" s="12"/>
      <c r="I901" s="12"/>
      <c r="J901" s="12"/>
      <c r="K901" s="12"/>
      <c r="L901" s="12"/>
      <c r="M901" s="11"/>
      <c r="Q901" s="1" t="s">
        <v>624</v>
      </c>
    </row>
    <row r="902" spans="1:48" ht="30" customHeight="1" x14ac:dyDescent="0.3">
      <c r="A902" s="11"/>
      <c r="B902" s="11"/>
      <c r="C902" s="11"/>
      <c r="D902" s="11"/>
      <c r="E902" s="12"/>
      <c r="F902" s="12"/>
      <c r="G902" s="12"/>
      <c r="H902" s="12"/>
      <c r="I902" s="12"/>
      <c r="J902" s="12"/>
      <c r="K902" s="12"/>
      <c r="L902" s="12"/>
      <c r="M902" s="11"/>
      <c r="Q902" s="1" t="s">
        <v>624</v>
      </c>
    </row>
    <row r="903" spans="1:48" ht="30" customHeight="1" x14ac:dyDescent="0.3">
      <c r="A903" s="13" t="s">
        <v>76</v>
      </c>
      <c r="B903" s="11"/>
      <c r="C903" s="11"/>
      <c r="D903" s="11"/>
      <c r="E903" s="12"/>
      <c r="F903" s="12"/>
      <c r="G903" s="12"/>
      <c r="H903" s="12"/>
      <c r="I903" s="12"/>
      <c r="J903" s="12"/>
      <c r="K903" s="12"/>
      <c r="L903" s="12"/>
      <c r="M903" s="11"/>
      <c r="N903" t="s">
        <v>77</v>
      </c>
    </row>
    <row r="904" spans="1:48" ht="30" customHeight="1" x14ac:dyDescent="0.3">
      <c r="A904" s="13" t="s">
        <v>634</v>
      </c>
      <c r="B904" s="13" t="s">
        <v>605</v>
      </c>
      <c r="C904" s="11"/>
      <c r="D904" s="11"/>
      <c r="E904" s="12"/>
      <c r="F904" s="12"/>
      <c r="G904" s="12"/>
      <c r="H904" s="12"/>
      <c r="I904" s="12"/>
      <c r="J904" s="12"/>
      <c r="K904" s="12"/>
      <c r="L904" s="12"/>
      <c r="M904" s="11"/>
      <c r="Q904" s="1" t="s">
        <v>635</v>
      </c>
    </row>
    <row r="905" spans="1:48" ht="30" customHeight="1" x14ac:dyDescent="0.3">
      <c r="A905" s="13" t="s">
        <v>636</v>
      </c>
      <c r="B905" s="13" t="s">
        <v>637</v>
      </c>
      <c r="C905" s="13" t="s">
        <v>97</v>
      </c>
      <c r="D905" s="11">
        <v>1</v>
      </c>
      <c r="E905" s="12"/>
      <c r="F905" s="12"/>
      <c r="G905" s="12"/>
      <c r="H905" s="12"/>
      <c r="I905" s="12"/>
      <c r="J905" s="12"/>
      <c r="K905" s="12"/>
      <c r="L905" s="12"/>
      <c r="M905" s="13" t="s">
        <v>52</v>
      </c>
      <c r="N905" s="1" t="s">
        <v>638</v>
      </c>
      <c r="O905" s="1" t="s">
        <v>52</v>
      </c>
      <c r="P905" s="1" t="s">
        <v>52</v>
      </c>
      <c r="Q905" s="1" t="s">
        <v>635</v>
      </c>
      <c r="R905" s="1" t="s">
        <v>63</v>
      </c>
      <c r="S905" s="1" t="s">
        <v>64</v>
      </c>
      <c r="T905" s="1" t="s">
        <v>64</v>
      </c>
      <c r="AR905" s="1" t="s">
        <v>52</v>
      </c>
      <c r="AS905" s="1" t="s">
        <v>52</v>
      </c>
      <c r="AU905" s="1" t="s">
        <v>639</v>
      </c>
      <c r="AV905">
        <v>278</v>
      </c>
    </row>
    <row r="906" spans="1:48" ht="30" customHeight="1" x14ac:dyDescent="0.3">
      <c r="A906" s="13" t="s">
        <v>640</v>
      </c>
      <c r="B906" s="13" t="s">
        <v>641</v>
      </c>
      <c r="C906" s="13" t="s">
        <v>177</v>
      </c>
      <c r="D906" s="11">
        <v>2</v>
      </c>
      <c r="E906" s="12"/>
      <c r="F906" s="12"/>
      <c r="G906" s="12"/>
      <c r="H906" s="12"/>
      <c r="I906" s="12"/>
      <c r="J906" s="12"/>
      <c r="K906" s="12"/>
      <c r="L906" s="12"/>
      <c r="M906" s="13" t="s">
        <v>52</v>
      </c>
      <c r="N906" s="1" t="s">
        <v>642</v>
      </c>
      <c r="O906" s="1" t="s">
        <v>52</v>
      </c>
      <c r="P906" s="1" t="s">
        <v>52</v>
      </c>
      <c r="Q906" s="1" t="s">
        <v>635</v>
      </c>
      <c r="R906" s="1" t="s">
        <v>63</v>
      </c>
      <c r="S906" s="1" t="s">
        <v>64</v>
      </c>
      <c r="T906" s="1" t="s">
        <v>64</v>
      </c>
      <c r="AR906" s="1" t="s">
        <v>52</v>
      </c>
      <c r="AS906" s="1" t="s">
        <v>52</v>
      </c>
      <c r="AU906" s="1" t="s">
        <v>643</v>
      </c>
      <c r="AV906">
        <v>279</v>
      </c>
    </row>
    <row r="907" spans="1:48" ht="30" customHeight="1" x14ac:dyDescent="0.3">
      <c r="A907" s="13" t="s">
        <v>644</v>
      </c>
      <c r="B907" s="13" t="s">
        <v>645</v>
      </c>
      <c r="C907" s="13" t="s">
        <v>97</v>
      </c>
      <c r="D907" s="11">
        <v>10</v>
      </c>
      <c r="E907" s="12"/>
      <c r="F907" s="12"/>
      <c r="G907" s="12"/>
      <c r="H907" s="12"/>
      <c r="I907" s="12"/>
      <c r="J907" s="12"/>
      <c r="K907" s="12"/>
      <c r="L907" s="12"/>
      <c r="M907" s="13" t="s">
        <v>52</v>
      </c>
      <c r="N907" s="1" t="s">
        <v>646</v>
      </c>
      <c r="O907" s="1" t="s">
        <v>52</v>
      </c>
      <c r="P907" s="1" t="s">
        <v>52</v>
      </c>
      <c r="Q907" s="1" t="s">
        <v>635</v>
      </c>
      <c r="R907" s="1" t="s">
        <v>63</v>
      </c>
      <c r="S907" s="1" t="s">
        <v>64</v>
      </c>
      <c r="T907" s="1" t="s">
        <v>64</v>
      </c>
      <c r="AR907" s="1" t="s">
        <v>52</v>
      </c>
      <c r="AS907" s="1" t="s">
        <v>52</v>
      </c>
      <c r="AU907" s="1" t="s">
        <v>647</v>
      </c>
      <c r="AV907">
        <v>280</v>
      </c>
    </row>
    <row r="908" spans="1:48" ht="30" customHeight="1" x14ac:dyDescent="0.3">
      <c r="A908" s="11"/>
      <c r="B908" s="11"/>
      <c r="C908" s="11"/>
      <c r="D908" s="11"/>
      <c r="E908" s="12"/>
      <c r="F908" s="12"/>
      <c r="G908" s="12"/>
      <c r="H908" s="12"/>
      <c r="I908" s="12"/>
      <c r="J908" s="12"/>
      <c r="K908" s="12"/>
      <c r="L908" s="12"/>
      <c r="M908" s="11"/>
      <c r="Q908" s="1" t="s">
        <v>635</v>
      </c>
    </row>
    <row r="909" spans="1:48" ht="30" customHeight="1" x14ac:dyDescent="0.3">
      <c r="A909" s="11"/>
      <c r="B909" s="11"/>
      <c r="C909" s="11"/>
      <c r="D909" s="11"/>
      <c r="E909" s="12"/>
      <c r="F909" s="12"/>
      <c r="G909" s="12"/>
      <c r="H909" s="12"/>
      <c r="I909" s="12"/>
      <c r="J909" s="12"/>
      <c r="K909" s="12"/>
      <c r="L909" s="12"/>
      <c r="M909" s="11"/>
      <c r="Q909" s="1" t="s">
        <v>635</v>
      </c>
    </row>
    <row r="910" spans="1:48" ht="30" customHeight="1" x14ac:dyDescent="0.3">
      <c r="A910" s="11"/>
      <c r="B910" s="11"/>
      <c r="C910" s="11"/>
      <c r="D910" s="11"/>
      <c r="E910" s="12"/>
      <c r="F910" s="12"/>
      <c r="G910" s="12"/>
      <c r="H910" s="12"/>
      <c r="I910" s="12"/>
      <c r="J910" s="12"/>
      <c r="K910" s="12"/>
      <c r="L910" s="12"/>
      <c r="M910" s="11"/>
      <c r="Q910" s="1" t="s">
        <v>635</v>
      </c>
    </row>
    <row r="911" spans="1:48" ht="30" customHeight="1" x14ac:dyDescent="0.3">
      <c r="A911" s="11"/>
      <c r="B911" s="11"/>
      <c r="C911" s="11"/>
      <c r="D911" s="11"/>
      <c r="E911" s="12"/>
      <c r="F911" s="12"/>
      <c r="G911" s="12"/>
      <c r="H911" s="12"/>
      <c r="I911" s="12"/>
      <c r="J911" s="12"/>
      <c r="K911" s="12"/>
      <c r="L911" s="12"/>
      <c r="M911" s="11"/>
      <c r="Q911" s="1" t="s">
        <v>635</v>
      </c>
    </row>
    <row r="912" spans="1:48" ht="30" customHeight="1" x14ac:dyDescent="0.3">
      <c r="A912" s="11"/>
      <c r="B912" s="11"/>
      <c r="C912" s="11"/>
      <c r="D912" s="11"/>
      <c r="E912" s="12"/>
      <c r="F912" s="12"/>
      <c r="G912" s="12"/>
      <c r="H912" s="12"/>
      <c r="I912" s="12"/>
      <c r="J912" s="12"/>
      <c r="K912" s="12"/>
      <c r="L912" s="12"/>
      <c r="M912" s="11"/>
      <c r="Q912" s="1" t="s">
        <v>635</v>
      </c>
    </row>
    <row r="913" spans="1:17" ht="30" customHeight="1" x14ac:dyDescent="0.3">
      <c r="A913" s="11"/>
      <c r="B913" s="11"/>
      <c r="C913" s="11"/>
      <c r="D913" s="11"/>
      <c r="E913" s="12"/>
      <c r="F913" s="12"/>
      <c r="G913" s="12"/>
      <c r="H913" s="12"/>
      <c r="I913" s="12"/>
      <c r="J913" s="12"/>
      <c r="K913" s="12"/>
      <c r="L913" s="12"/>
      <c r="M913" s="11"/>
      <c r="Q913" s="1" t="s">
        <v>635</v>
      </c>
    </row>
    <row r="914" spans="1:17" ht="30" customHeight="1" x14ac:dyDescent="0.3">
      <c r="A914" s="11"/>
      <c r="B914" s="11"/>
      <c r="C914" s="11"/>
      <c r="D914" s="11"/>
      <c r="E914" s="12"/>
      <c r="F914" s="12"/>
      <c r="G914" s="12"/>
      <c r="H914" s="12"/>
      <c r="I914" s="12"/>
      <c r="J914" s="12"/>
      <c r="K914" s="12"/>
      <c r="L914" s="12"/>
      <c r="M914" s="11"/>
      <c r="Q914" s="1" t="s">
        <v>635</v>
      </c>
    </row>
    <row r="915" spans="1:17" ht="30" customHeight="1" x14ac:dyDescent="0.3">
      <c r="A915" s="11"/>
      <c r="B915" s="11"/>
      <c r="C915" s="11"/>
      <c r="D915" s="11"/>
      <c r="E915" s="12"/>
      <c r="F915" s="12"/>
      <c r="G915" s="12"/>
      <c r="H915" s="12"/>
      <c r="I915" s="12"/>
      <c r="J915" s="12"/>
      <c r="K915" s="12"/>
      <c r="L915" s="12"/>
      <c r="M915" s="11"/>
      <c r="Q915" s="1" t="s">
        <v>635</v>
      </c>
    </row>
    <row r="916" spans="1:17" ht="30" customHeight="1" x14ac:dyDescent="0.3">
      <c r="A916" s="11"/>
      <c r="B916" s="11"/>
      <c r="C916" s="11"/>
      <c r="D916" s="11"/>
      <c r="E916" s="12"/>
      <c r="F916" s="12"/>
      <c r="G916" s="12"/>
      <c r="H916" s="12"/>
      <c r="I916" s="12"/>
      <c r="J916" s="12"/>
      <c r="K916" s="12"/>
      <c r="L916" s="12"/>
      <c r="M916" s="11"/>
      <c r="Q916" s="1" t="s">
        <v>635</v>
      </c>
    </row>
    <row r="917" spans="1:17" ht="30" customHeight="1" x14ac:dyDescent="0.3">
      <c r="A917" s="11"/>
      <c r="B917" s="11"/>
      <c r="C917" s="11"/>
      <c r="D917" s="11"/>
      <c r="E917" s="12"/>
      <c r="F917" s="12"/>
      <c r="G917" s="12"/>
      <c r="H917" s="12"/>
      <c r="I917" s="12"/>
      <c r="J917" s="12"/>
      <c r="K917" s="12"/>
      <c r="L917" s="12"/>
      <c r="M917" s="11"/>
      <c r="Q917" s="1" t="s">
        <v>635</v>
      </c>
    </row>
    <row r="918" spans="1:17" ht="30" customHeight="1" x14ac:dyDescent="0.3">
      <c r="A918" s="11"/>
      <c r="B918" s="11"/>
      <c r="C918" s="11"/>
      <c r="D918" s="11"/>
      <c r="E918" s="12"/>
      <c r="F918" s="12"/>
      <c r="G918" s="12"/>
      <c r="H918" s="12"/>
      <c r="I918" s="12"/>
      <c r="J918" s="12"/>
      <c r="K918" s="12"/>
      <c r="L918" s="12"/>
      <c r="M918" s="11"/>
      <c r="Q918" s="1" t="s">
        <v>635</v>
      </c>
    </row>
    <row r="919" spans="1:17" ht="30" customHeight="1" x14ac:dyDescent="0.3">
      <c r="A919" s="11"/>
      <c r="B919" s="11"/>
      <c r="C919" s="11"/>
      <c r="D919" s="11"/>
      <c r="E919" s="12"/>
      <c r="F919" s="12"/>
      <c r="G919" s="12"/>
      <c r="H919" s="12"/>
      <c r="I919" s="12"/>
      <c r="J919" s="12"/>
      <c r="K919" s="12"/>
      <c r="L919" s="12"/>
      <c r="M919" s="11"/>
      <c r="Q919" s="1" t="s">
        <v>635</v>
      </c>
    </row>
    <row r="920" spans="1:17" ht="30" customHeight="1" x14ac:dyDescent="0.3">
      <c r="A920" s="11"/>
      <c r="B920" s="11"/>
      <c r="C920" s="11"/>
      <c r="D920" s="11"/>
      <c r="E920" s="12"/>
      <c r="F920" s="12"/>
      <c r="G920" s="12"/>
      <c r="H920" s="12"/>
      <c r="I920" s="12"/>
      <c r="J920" s="12"/>
      <c r="K920" s="12"/>
      <c r="L920" s="12"/>
      <c r="M920" s="11"/>
      <c r="Q920" s="1" t="s">
        <v>635</v>
      </c>
    </row>
    <row r="921" spans="1:17" ht="30" customHeight="1" x14ac:dyDescent="0.3">
      <c r="A921" s="11"/>
      <c r="B921" s="11"/>
      <c r="C921" s="11"/>
      <c r="D921" s="11"/>
      <c r="E921" s="12"/>
      <c r="F921" s="12"/>
      <c r="G921" s="12"/>
      <c r="H921" s="12"/>
      <c r="I921" s="12"/>
      <c r="J921" s="12"/>
      <c r="K921" s="12"/>
      <c r="L921" s="12"/>
      <c r="M921" s="11"/>
      <c r="Q921" s="1" t="s">
        <v>635</v>
      </c>
    </row>
    <row r="922" spans="1:17" ht="30" customHeight="1" x14ac:dyDescent="0.3">
      <c r="A922" s="11"/>
      <c r="B922" s="11"/>
      <c r="C922" s="11"/>
      <c r="D922" s="11"/>
      <c r="E922" s="12"/>
      <c r="F922" s="12"/>
      <c r="G922" s="12"/>
      <c r="H922" s="12"/>
      <c r="I922" s="12"/>
      <c r="J922" s="12"/>
      <c r="K922" s="12"/>
      <c r="L922" s="12"/>
      <c r="M922" s="11"/>
      <c r="Q922" s="1" t="s">
        <v>635</v>
      </c>
    </row>
    <row r="923" spans="1:17" ht="30" customHeight="1" x14ac:dyDescent="0.3">
      <c r="A923" s="11"/>
      <c r="B923" s="11"/>
      <c r="C923" s="11"/>
      <c r="D923" s="11"/>
      <c r="E923" s="12"/>
      <c r="F923" s="12"/>
      <c r="G923" s="12"/>
      <c r="H923" s="12"/>
      <c r="I923" s="12"/>
      <c r="J923" s="12"/>
      <c r="K923" s="12"/>
      <c r="L923" s="12"/>
      <c r="M923" s="11"/>
      <c r="Q923" s="1" t="s">
        <v>635</v>
      </c>
    </row>
    <row r="924" spans="1:17" ht="30" customHeight="1" x14ac:dyDescent="0.3">
      <c r="A924" s="11"/>
      <c r="B924" s="11"/>
      <c r="C924" s="11"/>
      <c r="D924" s="11"/>
      <c r="E924" s="12"/>
      <c r="F924" s="12"/>
      <c r="G924" s="12"/>
      <c r="H924" s="12"/>
      <c r="I924" s="12"/>
      <c r="J924" s="12"/>
      <c r="K924" s="12"/>
      <c r="L924" s="12"/>
      <c r="M924" s="11"/>
      <c r="Q924" s="1" t="s">
        <v>635</v>
      </c>
    </row>
    <row r="925" spans="1:17" ht="30" customHeight="1" x14ac:dyDescent="0.3">
      <c r="A925" s="11"/>
      <c r="B925" s="11"/>
      <c r="C925" s="11"/>
      <c r="D925" s="11"/>
      <c r="E925" s="12"/>
      <c r="F925" s="12"/>
      <c r="G925" s="12"/>
      <c r="H925" s="12"/>
      <c r="I925" s="12"/>
      <c r="J925" s="12"/>
      <c r="K925" s="12"/>
      <c r="L925" s="12"/>
      <c r="M925" s="11"/>
      <c r="Q925" s="1" t="s">
        <v>635</v>
      </c>
    </row>
    <row r="926" spans="1:17" ht="30" customHeight="1" x14ac:dyDescent="0.3">
      <c r="A926" s="11"/>
      <c r="B926" s="11"/>
      <c r="C926" s="11"/>
      <c r="D926" s="11"/>
      <c r="E926" s="12"/>
      <c r="F926" s="12"/>
      <c r="G926" s="12"/>
      <c r="H926" s="12"/>
      <c r="I926" s="12"/>
      <c r="J926" s="12"/>
      <c r="K926" s="12"/>
      <c r="L926" s="12"/>
      <c r="M926" s="11"/>
      <c r="Q926" s="1" t="s">
        <v>635</v>
      </c>
    </row>
    <row r="927" spans="1:17" ht="30" customHeight="1" x14ac:dyDescent="0.3">
      <c r="A927" s="13" t="s">
        <v>76</v>
      </c>
      <c r="B927" s="11"/>
      <c r="C927" s="11"/>
      <c r="D927" s="11"/>
      <c r="E927" s="12"/>
      <c r="F927" s="12"/>
      <c r="G927" s="12"/>
      <c r="H927" s="12"/>
      <c r="I927" s="12"/>
      <c r="J927" s="12"/>
      <c r="K927" s="12"/>
      <c r="L927" s="12"/>
      <c r="M927" s="11"/>
      <c r="N927" t="s">
        <v>77</v>
      </c>
    </row>
    <row r="928" spans="1:17" ht="30" customHeight="1" x14ac:dyDescent="0.3">
      <c r="A928" s="13" t="s">
        <v>648</v>
      </c>
      <c r="B928" s="13" t="s">
        <v>605</v>
      </c>
      <c r="C928" s="11"/>
      <c r="D928" s="11"/>
      <c r="E928" s="12"/>
      <c r="F928" s="12"/>
      <c r="G928" s="12"/>
      <c r="H928" s="12"/>
      <c r="I928" s="12"/>
      <c r="J928" s="12"/>
      <c r="K928" s="12"/>
      <c r="L928" s="12"/>
      <c r="M928" s="11"/>
      <c r="Q928" s="1" t="s">
        <v>649</v>
      </c>
    </row>
    <row r="929" spans="1:48" ht="30" customHeight="1" x14ac:dyDescent="0.3">
      <c r="A929" s="13" t="s">
        <v>139</v>
      </c>
      <c r="B929" s="13" t="s">
        <v>140</v>
      </c>
      <c r="C929" s="13" t="s">
        <v>141</v>
      </c>
      <c r="D929" s="11">
        <v>1</v>
      </c>
      <c r="E929" s="12"/>
      <c r="F929" s="12"/>
      <c r="G929" s="12"/>
      <c r="H929" s="12"/>
      <c r="I929" s="12"/>
      <c r="J929" s="12"/>
      <c r="K929" s="12"/>
      <c r="L929" s="12"/>
      <c r="M929" s="13" t="s">
        <v>52</v>
      </c>
      <c r="N929" s="1" t="s">
        <v>142</v>
      </c>
      <c r="O929" s="1" t="s">
        <v>52</v>
      </c>
      <c r="P929" s="1" t="s">
        <v>52</v>
      </c>
      <c r="Q929" s="1" t="s">
        <v>649</v>
      </c>
      <c r="R929" s="1" t="s">
        <v>64</v>
      </c>
      <c r="S929" s="1" t="s">
        <v>64</v>
      </c>
      <c r="T929" s="1" t="s">
        <v>63</v>
      </c>
      <c r="AR929" s="1" t="s">
        <v>52</v>
      </c>
      <c r="AS929" s="1" t="s">
        <v>52</v>
      </c>
      <c r="AU929" s="1" t="s">
        <v>650</v>
      </c>
      <c r="AV929">
        <v>282</v>
      </c>
    </row>
    <row r="930" spans="1:48" ht="30" customHeight="1" x14ac:dyDescent="0.3">
      <c r="A930" s="13" t="s">
        <v>144</v>
      </c>
      <c r="B930" s="13" t="s">
        <v>52</v>
      </c>
      <c r="C930" s="13" t="s">
        <v>68</v>
      </c>
      <c r="D930" s="11">
        <v>1</v>
      </c>
      <c r="E930" s="12"/>
      <c r="F930" s="12"/>
      <c r="G930" s="12"/>
      <c r="H930" s="12"/>
      <c r="I930" s="12"/>
      <c r="J930" s="12"/>
      <c r="K930" s="12"/>
      <c r="L930" s="12"/>
      <c r="M930" s="13" t="s">
        <v>52</v>
      </c>
      <c r="N930" s="1" t="s">
        <v>145</v>
      </c>
      <c r="O930" s="1" t="s">
        <v>52</v>
      </c>
      <c r="P930" s="1" t="s">
        <v>52</v>
      </c>
      <c r="Q930" s="1" t="s">
        <v>649</v>
      </c>
      <c r="R930" s="1" t="s">
        <v>64</v>
      </c>
      <c r="S930" s="1" t="s">
        <v>64</v>
      </c>
      <c r="T930" s="1" t="s">
        <v>63</v>
      </c>
      <c r="AR930" s="1" t="s">
        <v>52</v>
      </c>
      <c r="AS930" s="1" t="s">
        <v>52</v>
      </c>
      <c r="AU930" s="1" t="s">
        <v>651</v>
      </c>
      <c r="AV930">
        <v>283</v>
      </c>
    </row>
    <row r="931" spans="1:48" ht="30" customHeight="1" x14ac:dyDescent="0.3">
      <c r="A931" s="13" t="s">
        <v>147</v>
      </c>
      <c r="B931" s="13" t="s">
        <v>148</v>
      </c>
      <c r="C931" s="13" t="s">
        <v>68</v>
      </c>
      <c r="D931" s="11">
        <v>3</v>
      </c>
      <c r="E931" s="12"/>
      <c r="F931" s="12"/>
      <c r="G931" s="12"/>
      <c r="H931" s="12"/>
      <c r="I931" s="12"/>
      <c r="J931" s="12"/>
      <c r="K931" s="12"/>
      <c r="L931" s="12"/>
      <c r="M931" s="13" t="s">
        <v>52</v>
      </c>
      <c r="N931" s="1" t="s">
        <v>149</v>
      </c>
      <c r="O931" s="1" t="s">
        <v>52</v>
      </c>
      <c r="P931" s="1" t="s">
        <v>52</v>
      </c>
      <c r="Q931" s="1" t="s">
        <v>649</v>
      </c>
      <c r="R931" s="1" t="s">
        <v>64</v>
      </c>
      <c r="S931" s="1" t="s">
        <v>64</v>
      </c>
      <c r="T931" s="1" t="s">
        <v>63</v>
      </c>
      <c r="AR931" s="1" t="s">
        <v>52</v>
      </c>
      <c r="AS931" s="1" t="s">
        <v>52</v>
      </c>
      <c r="AU931" s="1" t="s">
        <v>652</v>
      </c>
      <c r="AV931">
        <v>284</v>
      </c>
    </row>
    <row r="932" spans="1:48" ht="30" customHeight="1" x14ac:dyDescent="0.3">
      <c r="A932" s="13" t="s">
        <v>151</v>
      </c>
      <c r="B932" s="13" t="s">
        <v>152</v>
      </c>
      <c r="C932" s="13" t="s">
        <v>153</v>
      </c>
      <c r="D932" s="11">
        <v>3</v>
      </c>
      <c r="E932" s="12"/>
      <c r="F932" s="12"/>
      <c r="G932" s="12"/>
      <c r="H932" s="12"/>
      <c r="I932" s="12"/>
      <c r="J932" s="12"/>
      <c r="K932" s="12"/>
      <c r="L932" s="12"/>
      <c r="M932" s="13" t="s">
        <v>52</v>
      </c>
      <c r="N932" s="1" t="s">
        <v>154</v>
      </c>
      <c r="O932" s="1" t="s">
        <v>52</v>
      </c>
      <c r="P932" s="1" t="s">
        <v>52</v>
      </c>
      <c r="Q932" s="1" t="s">
        <v>649</v>
      </c>
      <c r="R932" s="1" t="s">
        <v>64</v>
      </c>
      <c r="S932" s="1" t="s">
        <v>64</v>
      </c>
      <c r="T932" s="1" t="s">
        <v>63</v>
      </c>
      <c r="AR932" s="1" t="s">
        <v>52</v>
      </c>
      <c r="AS932" s="1" t="s">
        <v>52</v>
      </c>
      <c r="AU932" s="1" t="s">
        <v>653</v>
      </c>
      <c r="AV932">
        <v>285</v>
      </c>
    </row>
    <row r="933" spans="1:48" ht="30" customHeight="1" x14ac:dyDescent="0.3">
      <c r="A933" s="13" t="s">
        <v>156</v>
      </c>
      <c r="B933" s="13" t="s">
        <v>157</v>
      </c>
      <c r="C933" s="13" t="s">
        <v>141</v>
      </c>
      <c r="D933" s="11">
        <v>1</v>
      </c>
      <c r="E933" s="12"/>
      <c r="F933" s="12"/>
      <c r="G933" s="12"/>
      <c r="H933" s="12"/>
      <c r="I933" s="12"/>
      <c r="J933" s="12"/>
      <c r="K933" s="12"/>
      <c r="L933" s="12"/>
      <c r="M933" s="13" t="s">
        <v>52</v>
      </c>
      <c r="N933" s="1" t="s">
        <v>158</v>
      </c>
      <c r="O933" s="1" t="s">
        <v>52</v>
      </c>
      <c r="P933" s="1" t="s">
        <v>52</v>
      </c>
      <c r="Q933" s="1" t="s">
        <v>649</v>
      </c>
      <c r="R933" s="1" t="s">
        <v>64</v>
      </c>
      <c r="S933" s="1" t="s">
        <v>64</v>
      </c>
      <c r="T933" s="1" t="s">
        <v>63</v>
      </c>
      <c r="AR933" s="1" t="s">
        <v>52</v>
      </c>
      <c r="AS933" s="1" t="s">
        <v>52</v>
      </c>
      <c r="AU933" s="1" t="s">
        <v>654</v>
      </c>
      <c r="AV933">
        <v>286</v>
      </c>
    </row>
    <row r="934" spans="1:48" ht="30" customHeight="1" x14ac:dyDescent="0.3">
      <c r="A934" s="13" t="s">
        <v>160</v>
      </c>
      <c r="B934" s="13" t="s">
        <v>161</v>
      </c>
      <c r="C934" s="13" t="s">
        <v>141</v>
      </c>
      <c r="D934" s="11">
        <v>1</v>
      </c>
      <c r="E934" s="12"/>
      <c r="F934" s="12"/>
      <c r="G934" s="12"/>
      <c r="H934" s="12"/>
      <c r="I934" s="12"/>
      <c r="J934" s="12"/>
      <c r="K934" s="12"/>
      <c r="L934" s="12"/>
      <c r="M934" s="13" t="s">
        <v>52</v>
      </c>
      <c r="N934" s="1" t="s">
        <v>162</v>
      </c>
      <c r="O934" s="1" t="s">
        <v>52</v>
      </c>
      <c r="P934" s="1" t="s">
        <v>52</v>
      </c>
      <c r="Q934" s="1" t="s">
        <v>649</v>
      </c>
      <c r="R934" s="1" t="s">
        <v>64</v>
      </c>
      <c r="S934" s="1" t="s">
        <v>64</v>
      </c>
      <c r="T934" s="1" t="s">
        <v>63</v>
      </c>
      <c r="AR934" s="1" t="s">
        <v>52</v>
      </c>
      <c r="AS934" s="1" t="s">
        <v>52</v>
      </c>
      <c r="AU934" s="1" t="s">
        <v>655</v>
      </c>
      <c r="AV934">
        <v>287</v>
      </c>
    </row>
    <row r="935" spans="1:48" ht="30" customHeight="1" x14ac:dyDescent="0.3">
      <c r="A935" s="13" t="s">
        <v>160</v>
      </c>
      <c r="B935" s="13" t="s">
        <v>164</v>
      </c>
      <c r="C935" s="13" t="s">
        <v>141</v>
      </c>
      <c r="D935" s="11">
        <v>1</v>
      </c>
      <c r="E935" s="12"/>
      <c r="F935" s="12"/>
      <c r="G935" s="12"/>
      <c r="H935" s="12"/>
      <c r="I935" s="12"/>
      <c r="J935" s="12"/>
      <c r="K935" s="12"/>
      <c r="L935" s="12"/>
      <c r="M935" s="13" t="s">
        <v>52</v>
      </c>
      <c r="N935" s="1" t="s">
        <v>165</v>
      </c>
      <c r="O935" s="1" t="s">
        <v>52</v>
      </c>
      <c r="P935" s="1" t="s">
        <v>52</v>
      </c>
      <c r="Q935" s="1" t="s">
        <v>649</v>
      </c>
      <c r="R935" s="1" t="s">
        <v>64</v>
      </c>
      <c r="S935" s="1" t="s">
        <v>64</v>
      </c>
      <c r="T935" s="1" t="s">
        <v>63</v>
      </c>
      <c r="AR935" s="1" t="s">
        <v>52</v>
      </c>
      <c r="AS935" s="1" t="s">
        <v>52</v>
      </c>
      <c r="AU935" s="1" t="s">
        <v>656</v>
      </c>
      <c r="AV935">
        <v>288</v>
      </c>
    </row>
    <row r="936" spans="1:48" ht="30" customHeight="1" x14ac:dyDescent="0.3">
      <c r="A936" s="13" t="s">
        <v>167</v>
      </c>
      <c r="B936" s="13" t="s">
        <v>168</v>
      </c>
      <c r="C936" s="13" t="s">
        <v>97</v>
      </c>
      <c r="D936" s="11">
        <v>24</v>
      </c>
      <c r="E936" s="12"/>
      <c r="F936" s="12"/>
      <c r="G936" s="12"/>
      <c r="H936" s="12"/>
      <c r="I936" s="12"/>
      <c r="J936" s="12"/>
      <c r="K936" s="12"/>
      <c r="L936" s="12"/>
      <c r="M936" s="13" t="s">
        <v>52</v>
      </c>
      <c r="N936" s="1" t="s">
        <v>169</v>
      </c>
      <c r="O936" s="1" t="s">
        <v>52</v>
      </c>
      <c r="P936" s="1" t="s">
        <v>52</v>
      </c>
      <c r="Q936" s="1" t="s">
        <v>649</v>
      </c>
      <c r="R936" s="1" t="s">
        <v>63</v>
      </c>
      <c r="S936" s="1" t="s">
        <v>64</v>
      </c>
      <c r="T936" s="1" t="s">
        <v>64</v>
      </c>
      <c r="AR936" s="1" t="s">
        <v>52</v>
      </c>
      <c r="AS936" s="1" t="s">
        <v>52</v>
      </c>
      <c r="AU936" s="1" t="s">
        <v>657</v>
      </c>
      <c r="AV936">
        <v>289</v>
      </c>
    </row>
    <row r="937" spans="1:48" ht="30" customHeight="1" x14ac:dyDescent="0.3">
      <c r="A937" s="13" t="s">
        <v>171</v>
      </c>
      <c r="B937" s="13" t="s">
        <v>172</v>
      </c>
      <c r="C937" s="13" t="s">
        <v>97</v>
      </c>
      <c r="D937" s="11">
        <v>15</v>
      </c>
      <c r="E937" s="12"/>
      <c r="F937" s="12"/>
      <c r="G937" s="12"/>
      <c r="H937" s="12"/>
      <c r="I937" s="12"/>
      <c r="J937" s="12"/>
      <c r="K937" s="12"/>
      <c r="L937" s="12"/>
      <c r="M937" s="13" t="s">
        <v>52</v>
      </c>
      <c r="N937" s="1" t="s">
        <v>173</v>
      </c>
      <c r="O937" s="1" t="s">
        <v>52</v>
      </c>
      <c r="P937" s="1" t="s">
        <v>52</v>
      </c>
      <c r="Q937" s="1" t="s">
        <v>649</v>
      </c>
      <c r="R937" s="1" t="s">
        <v>63</v>
      </c>
      <c r="S937" s="1" t="s">
        <v>64</v>
      </c>
      <c r="T937" s="1" t="s">
        <v>64</v>
      </c>
      <c r="AR937" s="1" t="s">
        <v>52</v>
      </c>
      <c r="AS937" s="1" t="s">
        <v>52</v>
      </c>
      <c r="AU937" s="1" t="s">
        <v>658</v>
      </c>
      <c r="AV937">
        <v>290</v>
      </c>
    </row>
    <row r="938" spans="1:48" ht="30" customHeight="1" x14ac:dyDescent="0.3">
      <c r="A938" s="13" t="s">
        <v>659</v>
      </c>
      <c r="B938" s="13" t="s">
        <v>660</v>
      </c>
      <c r="C938" s="13" t="s">
        <v>177</v>
      </c>
      <c r="D938" s="11">
        <v>1</v>
      </c>
      <c r="E938" s="12"/>
      <c r="F938" s="12"/>
      <c r="G938" s="12"/>
      <c r="H938" s="12"/>
      <c r="I938" s="12"/>
      <c r="J938" s="12"/>
      <c r="K938" s="12"/>
      <c r="L938" s="12"/>
      <c r="M938" s="13" t="s">
        <v>52</v>
      </c>
      <c r="N938" s="1" t="s">
        <v>661</v>
      </c>
      <c r="O938" s="1" t="s">
        <v>52</v>
      </c>
      <c r="P938" s="1" t="s">
        <v>52</v>
      </c>
      <c r="Q938" s="1" t="s">
        <v>649</v>
      </c>
      <c r="R938" s="1" t="s">
        <v>63</v>
      </c>
      <c r="S938" s="1" t="s">
        <v>64</v>
      </c>
      <c r="T938" s="1" t="s">
        <v>64</v>
      </c>
      <c r="AR938" s="1" t="s">
        <v>52</v>
      </c>
      <c r="AS938" s="1" t="s">
        <v>52</v>
      </c>
      <c r="AU938" s="1" t="s">
        <v>662</v>
      </c>
      <c r="AV938">
        <v>291</v>
      </c>
    </row>
    <row r="939" spans="1:48" ht="30" customHeight="1" x14ac:dyDescent="0.3">
      <c r="A939" s="13" t="s">
        <v>663</v>
      </c>
      <c r="B939" s="13" t="s">
        <v>664</v>
      </c>
      <c r="C939" s="13" t="s">
        <v>177</v>
      </c>
      <c r="D939" s="11">
        <v>1</v>
      </c>
      <c r="E939" s="12"/>
      <c r="F939" s="12"/>
      <c r="G939" s="12"/>
      <c r="H939" s="12"/>
      <c r="I939" s="12"/>
      <c r="J939" s="12"/>
      <c r="K939" s="12"/>
      <c r="L939" s="12"/>
      <c r="M939" s="13" t="s">
        <v>52</v>
      </c>
      <c r="N939" s="1" t="s">
        <v>665</v>
      </c>
      <c r="O939" s="1" t="s">
        <v>52</v>
      </c>
      <c r="P939" s="1" t="s">
        <v>52</v>
      </c>
      <c r="Q939" s="1" t="s">
        <v>649</v>
      </c>
      <c r="R939" s="1" t="s">
        <v>63</v>
      </c>
      <c r="S939" s="1" t="s">
        <v>64</v>
      </c>
      <c r="T939" s="1" t="s">
        <v>64</v>
      </c>
      <c r="AR939" s="1" t="s">
        <v>52</v>
      </c>
      <c r="AS939" s="1" t="s">
        <v>52</v>
      </c>
      <c r="AU939" s="1" t="s">
        <v>666</v>
      </c>
      <c r="AV939">
        <v>292</v>
      </c>
    </row>
    <row r="940" spans="1:48" ht="30" customHeight="1" x14ac:dyDescent="0.3">
      <c r="A940" s="13" t="s">
        <v>667</v>
      </c>
      <c r="B940" s="13" t="s">
        <v>668</v>
      </c>
      <c r="C940" s="13" t="s">
        <v>177</v>
      </c>
      <c r="D940" s="11">
        <v>1</v>
      </c>
      <c r="E940" s="12"/>
      <c r="F940" s="12"/>
      <c r="G940" s="12"/>
      <c r="H940" s="12"/>
      <c r="I940" s="12"/>
      <c r="J940" s="12"/>
      <c r="K940" s="12"/>
      <c r="L940" s="12"/>
      <c r="M940" s="13" t="s">
        <v>52</v>
      </c>
      <c r="N940" s="1" t="s">
        <v>669</v>
      </c>
      <c r="O940" s="1" t="s">
        <v>52</v>
      </c>
      <c r="P940" s="1" t="s">
        <v>52</v>
      </c>
      <c r="Q940" s="1" t="s">
        <v>649</v>
      </c>
      <c r="R940" s="1" t="s">
        <v>63</v>
      </c>
      <c r="S940" s="1" t="s">
        <v>64</v>
      </c>
      <c r="T940" s="1" t="s">
        <v>64</v>
      </c>
      <c r="AR940" s="1" t="s">
        <v>52</v>
      </c>
      <c r="AS940" s="1" t="s">
        <v>52</v>
      </c>
      <c r="AU940" s="1" t="s">
        <v>670</v>
      </c>
      <c r="AV940">
        <v>293</v>
      </c>
    </row>
    <row r="941" spans="1:48" ht="30" customHeight="1" x14ac:dyDescent="0.3">
      <c r="A941" s="13" t="s">
        <v>196</v>
      </c>
      <c r="B941" s="13" t="s">
        <v>197</v>
      </c>
      <c r="C941" s="13" t="s">
        <v>198</v>
      </c>
      <c r="D941" s="11">
        <v>1</v>
      </c>
      <c r="E941" s="12"/>
      <c r="F941" s="12"/>
      <c r="G941" s="12"/>
      <c r="H941" s="12"/>
      <c r="I941" s="12"/>
      <c r="J941" s="12"/>
      <c r="K941" s="12"/>
      <c r="L941" s="12"/>
      <c r="M941" s="13" t="s">
        <v>52</v>
      </c>
      <c r="N941" s="1" t="s">
        <v>199</v>
      </c>
      <c r="O941" s="1" t="s">
        <v>52</v>
      </c>
      <c r="P941" s="1" t="s">
        <v>52</v>
      </c>
      <c r="Q941" s="1" t="s">
        <v>649</v>
      </c>
      <c r="R941" s="1" t="s">
        <v>63</v>
      </c>
      <c r="S941" s="1" t="s">
        <v>64</v>
      </c>
      <c r="T941" s="1" t="s">
        <v>64</v>
      </c>
      <c r="AR941" s="1" t="s">
        <v>52</v>
      </c>
      <c r="AS941" s="1" t="s">
        <v>52</v>
      </c>
      <c r="AU941" s="1" t="s">
        <v>671</v>
      </c>
      <c r="AV941">
        <v>294</v>
      </c>
    </row>
    <row r="942" spans="1:48" ht="30" customHeight="1" x14ac:dyDescent="0.3">
      <c r="A942" s="13" t="s">
        <v>201</v>
      </c>
      <c r="B942" s="13" t="s">
        <v>197</v>
      </c>
      <c r="C942" s="13" t="s">
        <v>198</v>
      </c>
      <c r="D942" s="11">
        <v>1</v>
      </c>
      <c r="E942" s="12"/>
      <c r="F942" s="12"/>
      <c r="G942" s="12"/>
      <c r="H942" s="12"/>
      <c r="I942" s="12"/>
      <c r="J942" s="12"/>
      <c r="K942" s="12"/>
      <c r="L942" s="12"/>
      <c r="M942" s="13" t="s">
        <v>52</v>
      </c>
      <c r="N942" s="1" t="s">
        <v>202</v>
      </c>
      <c r="O942" s="1" t="s">
        <v>52</v>
      </c>
      <c r="P942" s="1" t="s">
        <v>52</v>
      </c>
      <c r="Q942" s="1" t="s">
        <v>649</v>
      </c>
      <c r="R942" s="1" t="s">
        <v>63</v>
      </c>
      <c r="S942" s="1" t="s">
        <v>64</v>
      </c>
      <c r="T942" s="1" t="s">
        <v>64</v>
      </c>
      <c r="AR942" s="1" t="s">
        <v>52</v>
      </c>
      <c r="AS942" s="1" t="s">
        <v>52</v>
      </c>
      <c r="AU942" s="1" t="s">
        <v>672</v>
      </c>
      <c r="AV942">
        <v>295</v>
      </c>
    </row>
    <row r="943" spans="1:48" ht="30" customHeight="1" x14ac:dyDescent="0.3">
      <c r="A943" s="13" t="s">
        <v>204</v>
      </c>
      <c r="B943" s="13" t="s">
        <v>197</v>
      </c>
      <c r="C943" s="13" t="s">
        <v>198</v>
      </c>
      <c r="D943" s="11">
        <v>1</v>
      </c>
      <c r="E943" s="12"/>
      <c r="F943" s="12"/>
      <c r="G943" s="12"/>
      <c r="H943" s="12"/>
      <c r="I943" s="12"/>
      <c r="J943" s="12"/>
      <c r="K943" s="12"/>
      <c r="L943" s="12"/>
      <c r="M943" s="13" t="s">
        <v>52</v>
      </c>
      <c r="N943" s="1" t="s">
        <v>205</v>
      </c>
      <c r="O943" s="1" t="s">
        <v>52</v>
      </c>
      <c r="P943" s="1" t="s">
        <v>52</v>
      </c>
      <c r="Q943" s="1" t="s">
        <v>649</v>
      </c>
      <c r="R943" s="1" t="s">
        <v>63</v>
      </c>
      <c r="S943" s="1" t="s">
        <v>64</v>
      </c>
      <c r="T943" s="1" t="s">
        <v>64</v>
      </c>
      <c r="AR943" s="1" t="s">
        <v>52</v>
      </c>
      <c r="AS943" s="1" t="s">
        <v>52</v>
      </c>
      <c r="AU943" s="1" t="s">
        <v>673</v>
      </c>
      <c r="AV943">
        <v>296</v>
      </c>
    </row>
    <row r="944" spans="1:48" ht="30" customHeight="1" x14ac:dyDescent="0.3">
      <c r="A944" s="13" t="s">
        <v>207</v>
      </c>
      <c r="B944" s="13" t="s">
        <v>52</v>
      </c>
      <c r="C944" s="13" t="s">
        <v>97</v>
      </c>
      <c r="D944" s="11">
        <v>15</v>
      </c>
      <c r="E944" s="12"/>
      <c r="F944" s="12"/>
      <c r="G944" s="12"/>
      <c r="H944" s="12"/>
      <c r="I944" s="12"/>
      <c r="J944" s="12"/>
      <c r="K944" s="12"/>
      <c r="L944" s="12"/>
      <c r="M944" s="13" t="s">
        <v>52</v>
      </c>
      <c r="N944" s="1" t="s">
        <v>208</v>
      </c>
      <c r="O944" s="1" t="s">
        <v>52</v>
      </c>
      <c r="P944" s="1" t="s">
        <v>52</v>
      </c>
      <c r="Q944" s="1" t="s">
        <v>649</v>
      </c>
      <c r="R944" s="1" t="s">
        <v>63</v>
      </c>
      <c r="S944" s="1" t="s">
        <v>64</v>
      </c>
      <c r="T944" s="1" t="s">
        <v>64</v>
      </c>
      <c r="AR944" s="1" t="s">
        <v>52</v>
      </c>
      <c r="AS944" s="1" t="s">
        <v>52</v>
      </c>
      <c r="AU944" s="1" t="s">
        <v>674</v>
      </c>
      <c r="AV944">
        <v>297</v>
      </c>
    </row>
    <row r="945" spans="1:48" ht="30" customHeight="1" x14ac:dyDescent="0.3">
      <c r="A945" s="13" t="s">
        <v>210</v>
      </c>
      <c r="B945" s="13" t="s">
        <v>211</v>
      </c>
      <c r="C945" s="13" t="s">
        <v>68</v>
      </c>
      <c r="D945" s="11">
        <v>3</v>
      </c>
      <c r="E945" s="12"/>
      <c r="F945" s="12"/>
      <c r="G945" s="12"/>
      <c r="H945" s="12"/>
      <c r="I945" s="12"/>
      <c r="J945" s="12"/>
      <c r="K945" s="12"/>
      <c r="L945" s="12"/>
      <c r="M945" s="13" t="s">
        <v>52</v>
      </c>
      <c r="N945" s="1" t="s">
        <v>212</v>
      </c>
      <c r="O945" s="1" t="s">
        <v>52</v>
      </c>
      <c r="P945" s="1" t="s">
        <v>52</v>
      </c>
      <c r="Q945" s="1" t="s">
        <v>649</v>
      </c>
      <c r="R945" s="1" t="s">
        <v>63</v>
      </c>
      <c r="S945" s="1" t="s">
        <v>64</v>
      </c>
      <c r="T945" s="1" t="s">
        <v>64</v>
      </c>
      <c r="AR945" s="1" t="s">
        <v>52</v>
      </c>
      <c r="AS945" s="1" t="s">
        <v>52</v>
      </c>
      <c r="AU945" s="1" t="s">
        <v>675</v>
      </c>
      <c r="AV945">
        <v>298</v>
      </c>
    </row>
    <row r="946" spans="1:48" ht="30" customHeight="1" x14ac:dyDescent="0.3">
      <c r="A946" s="13" t="s">
        <v>676</v>
      </c>
      <c r="B946" s="13" t="s">
        <v>677</v>
      </c>
      <c r="C946" s="13" t="s">
        <v>97</v>
      </c>
      <c r="D946" s="11">
        <v>2</v>
      </c>
      <c r="E946" s="12"/>
      <c r="F946" s="12"/>
      <c r="G946" s="12"/>
      <c r="H946" s="12"/>
      <c r="I946" s="12"/>
      <c r="J946" s="12"/>
      <c r="K946" s="12"/>
      <c r="L946" s="12"/>
      <c r="M946" s="13" t="s">
        <v>52</v>
      </c>
      <c r="N946" s="1" t="s">
        <v>678</v>
      </c>
      <c r="O946" s="1" t="s">
        <v>52</v>
      </c>
      <c r="P946" s="1" t="s">
        <v>52</v>
      </c>
      <c r="Q946" s="1" t="s">
        <v>649</v>
      </c>
      <c r="R946" s="1" t="s">
        <v>63</v>
      </c>
      <c r="S946" s="1" t="s">
        <v>64</v>
      </c>
      <c r="T946" s="1" t="s">
        <v>64</v>
      </c>
      <c r="AR946" s="1" t="s">
        <v>52</v>
      </c>
      <c r="AS946" s="1" t="s">
        <v>52</v>
      </c>
      <c r="AU946" s="1" t="s">
        <v>679</v>
      </c>
      <c r="AV946">
        <v>299</v>
      </c>
    </row>
    <row r="947" spans="1:48" ht="30" customHeight="1" x14ac:dyDescent="0.3">
      <c r="A947" s="11"/>
      <c r="B947" s="11"/>
      <c r="C947" s="11"/>
      <c r="D947" s="11"/>
      <c r="E947" s="12"/>
      <c r="F947" s="12"/>
      <c r="G947" s="12"/>
      <c r="H947" s="12"/>
      <c r="I947" s="12"/>
      <c r="J947" s="12"/>
      <c r="K947" s="12"/>
      <c r="L947" s="12"/>
      <c r="M947" s="11"/>
      <c r="Q947" s="1" t="s">
        <v>649</v>
      </c>
    </row>
    <row r="948" spans="1:48" ht="30" customHeight="1" x14ac:dyDescent="0.3">
      <c r="A948" s="11"/>
      <c r="B948" s="11"/>
      <c r="C948" s="11"/>
      <c r="D948" s="11"/>
      <c r="E948" s="12"/>
      <c r="F948" s="12"/>
      <c r="G948" s="12"/>
      <c r="H948" s="12"/>
      <c r="I948" s="12"/>
      <c r="J948" s="12"/>
      <c r="K948" s="12"/>
      <c r="L948" s="12"/>
      <c r="M948" s="11"/>
      <c r="Q948" s="1" t="s">
        <v>649</v>
      </c>
    </row>
    <row r="949" spans="1:48" ht="30" customHeight="1" x14ac:dyDescent="0.3">
      <c r="A949" s="11"/>
      <c r="B949" s="11"/>
      <c r="C949" s="11"/>
      <c r="D949" s="11"/>
      <c r="E949" s="12"/>
      <c r="F949" s="12"/>
      <c r="G949" s="12"/>
      <c r="H949" s="12"/>
      <c r="I949" s="12"/>
      <c r="J949" s="12"/>
      <c r="K949" s="12"/>
      <c r="L949" s="12"/>
      <c r="M949" s="11"/>
      <c r="Q949" s="1" t="s">
        <v>649</v>
      </c>
    </row>
    <row r="950" spans="1:48" ht="30" customHeight="1" x14ac:dyDescent="0.3">
      <c r="A950" s="11"/>
      <c r="B950" s="11"/>
      <c r="C950" s="11"/>
      <c r="D950" s="11"/>
      <c r="E950" s="12"/>
      <c r="F950" s="12"/>
      <c r="G950" s="12"/>
      <c r="H950" s="12"/>
      <c r="I950" s="12"/>
      <c r="J950" s="12"/>
      <c r="K950" s="12"/>
      <c r="L950" s="12"/>
      <c r="M950" s="11"/>
      <c r="Q950" s="1" t="s">
        <v>649</v>
      </c>
    </row>
    <row r="951" spans="1:48" ht="30" customHeight="1" x14ac:dyDescent="0.3">
      <c r="A951" s="11"/>
      <c r="B951" s="11"/>
      <c r="C951" s="11"/>
      <c r="D951" s="11"/>
      <c r="E951" s="12"/>
      <c r="F951" s="12"/>
      <c r="G951" s="12"/>
      <c r="H951" s="12"/>
      <c r="I951" s="12"/>
      <c r="J951" s="12"/>
      <c r="K951" s="12"/>
      <c r="L951" s="12"/>
      <c r="M951" s="11"/>
      <c r="Q951" s="1" t="s">
        <v>649</v>
      </c>
    </row>
    <row r="952" spans="1:48" ht="30" customHeight="1" x14ac:dyDescent="0.3">
      <c r="A952" s="13" t="s">
        <v>76</v>
      </c>
      <c r="B952" s="11"/>
      <c r="C952" s="11"/>
      <c r="D952" s="11"/>
      <c r="E952" s="12"/>
      <c r="F952" s="12"/>
      <c r="G952" s="12"/>
      <c r="H952" s="12"/>
      <c r="I952" s="12"/>
      <c r="J952" s="12"/>
      <c r="K952" s="12"/>
      <c r="L952" s="12"/>
      <c r="M952" s="11"/>
      <c r="N952" t="s">
        <v>77</v>
      </c>
    </row>
    <row r="953" spans="1:48" ht="30" customHeight="1" x14ac:dyDescent="0.3">
      <c r="A953" s="13" t="s">
        <v>680</v>
      </c>
      <c r="B953" s="13" t="s">
        <v>605</v>
      </c>
      <c r="C953" s="11"/>
      <c r="D953" s="11"/>
      <c r="E953" s="12"/>
      <c r="F953" s="12"/>
      <c r="G953" s="12"/>
      <c r="H953" s="12"/>
      <c r="I953" s="12"/>
      <c r="J953" s="12"/>
      <c r="K953" s="12"/>
      <c r="L953" s="12"/>
      <c r="M953" s="11"/>
      <c r="Q953" s="1" t="s">
        <v>681</v>
      </c>
    </row>
    <row r="954" spans="1:48" ht="30" customHeight="1" x14ac:dyDescent="0.3">
      <c r="A954" s="13" t="s">
        <v>413</v>
      </c>
      <c r="B954" s="13" t="s">
        <v>414</v>
      </c>
      <c r="C954" s="13" t="s">
        <v>61</v>
      </c>
      <c r="D954" s="11">
        <v>1</v>
      </c>
      <c r="E954" s="12"/>
      <c r="F954" s="12"/>
      <c r="G954" s="12"/>
      <c r="H954" s="12"/>
      <c r="I954" s="12"/>
      <c r="J954" s="12"/>
      <c r="K954" s="12"/>
      <c r="L954" s="12"/>
      <c r="M954" s="13" t="s">
        <v>52</v>
      </c>
      <c r="N954" s="1" t="s">
        <v>415</v>
      </c>
      <c r="O954" s="1" t="s">
        <v>52</v>
      </c>
      <c r="P954" s="1" t="s">
        <v>52</v>
      </c>
      <c r="Q954" s="1" t="s">
        <v>681</v>
      </c>
      <c r="R954" s="1" t="s">
        <v>64</v>
      </c>
      <c r="S954" s="1" t="s">
        <v>64</v>
      </c>
      <c r="T954" s="1" t="s">
        <v>63</v>
      </c>
      <c r="AR954" s="1" t="s">
        <v>52</v>
      </c>
      <c r="AS954" s="1" t="s">
        <v>52</v>
      </c>
      <c r="AU954" s="1" t="s">
        <v>682</v>
      </c>
      <c r="AV954">
        <v>301</v>
      </c>
    </row>
    <row r="955" spans="1:48" ht="30" customHeight="1" x14ac:dyDescent="0.3">
      <c r="A955" s="13" t="s">
        <v>417</v>
      </c>
      <c r="B955" s="13" t="s">
        <v>418</v>
      </c>
      <c r="C955" s="13" t="s">
        <v>141</v>
      </c>
      <c r="D955" s="11">
        <v>1</v>
      </c>
      <c r="E955" s="12"/>
      <c r="F955" s="12"/>
      <c r="G955" s="12"/>
      <c r="H955" s="12"/>
      <c r="I955" s="12"/>
      <c r="J955" s="12"/>
      <c r="K955" s="12"/>
      <c r="L955" s="12"/>
      <c r="M955" s="13" t="s">
        <v>52</v>
      </c>
      <c r="N955" s="1" t="s">
        <v>419</v>
      </c>
      <c r="O955" s="1" t="s">
        <v>52</v>
      </c>
      <c r="P955" s="1" t="s">
        <v>52</v>
      </c>
      <c r="Q955" s="1" t="s">
        <v>681</v>
      </c>
      <c r="R955" s="1" t="s">
        <v>64</v>
      </c>
      <c r="S955" s="1" t="s">
        <v>64</v>
      </c>
      <c r="T955" s="1" t="s">
        <v>63</v>
      </c>
      <c r="AR955" s="1" t="s">
        <v>52</v>
      </c>
      <c r="AS955" s="1" t="s">
        <v>52</v>
      </c>
      <c r="AU955" s="1" t="s">
        <v>683</v>
      </c>
      <c r="AV955">
        <v>302</v>
      </c>
    </row>
    <row r="956" spans="1:48" ht="30" customHeight="1" x14ac:dyDescent="0.3">
      <c r="A956" s="13" t="s">
        <v>684</v>
      </c>
      <c r="B956" s="13" t="s">
        <v>685</v>
      </c>
      <c r="C956" s="13" t="s">
        <v>153</v>
      </c>
      <c r="D956" s="11">
        <v>1</v>
      </c>
      <c r="E956" s="12"/>
      <c r="F956" s="12"/>
      <c r="G956" s="12"/>
      <c r="H956" s="12"/>
      <c r="I956" s="12"/>
      <c r="J956" s="12"/>
      <c r="K956" s="12"/>
      <c r="L956" s="12"/>
      <c r="M956" s="13" t="s">
        <v>52</v>
      </c>
      <c r="N956" s="1" t="s">
        <v>686</v>
      </c>
      <c r="O956" s="1" t="s">
        <v>52</v>
      </c>
      <c r="P956" s="1" t="s">
        <v>52</v>
      </c>
      <c r="Q956" s="1" t="s">
        <v>681</v>
      </c>
      <c r="R956" s="1" t="s">
        <v>64</v>
      </c>
      <c r="S956" s="1" t="s">
        <v>64</v>
      </c>
      <c r="T956" s="1" t="s">
        <v>63</v>
      </c>
      <c r="AR956" s="1" t="s">
        <v>52</v>
      </c>
      <c r="AS956" s="1" t="s">
        <v>52</v>
      </c>
      <c r="AU956" s="1" t="s">
        <v>687</v>
      </c>
      <c r="AV956">
        <v>303</v>
      </c>
    </row>
    <row r="957" spans="1:48" ht="30" customHeight="1" x14ac:dyDescent="0.3">
      <c r="A957" s="13" t="s">
        <v>688</v>
      </c>
      <c r="B957" s="13" t="s">
        <v>689</v>
      </c>
      <c r="C957" s="13" t="s">
        <v>153</v>
      </c>
      <c r="D957" s="11">
        <v>1</v>
      </c>
      <c r="E957" s="12"/>
      <c r="F957" s="12"/>
      <c r="G957" s="12"/>
      <c r="H957" s="12"/>
      <c r="I957" s="12"/>
      <c r="J957" s="12"/>
      <c r="K957" s="12"/>
      <c r="L957" s="12"/>
      <c r="M957" s="13" t="s">
        <v>52</v>
      </c>
      <c r="N957" s="1" t="s">
        <v>690</v>
      </c>
      <c r="O957" s="1" t="s">
        <v>52</v>
      </c>
      <c r="P957" s="1" t="s">
        <v>52</v>
      </c>
      <c r="Q957" s="1" t="s">
        <v>681</v>
      </c>
      <c r="R957" s="1" t="s">
        <v>63</v>
      </c>
      <c r="S957" s="1" t="s">
        <v>64</v>
      </c>
      <c r="T957" s="1" t="s">
        <v>64</v>
      </c>
      <c r="AR957" s="1" t="s">
        <v>52</v>
      </c>
      <c r="AS957" s="1" t="s">
        <v>52</v>
      </c>
      <c r="AU957" s="1" t="s">
        <v>691</v>
      </c>
      <c r="AV957">
        <v>304</v>
      </c>
    </row>
    <row r="958" spans="1:48" ht="30" customHeight="1" x14ac:dyDescent="0.3">
      <c r="A958" s="13" t="s">
        <v>421</v>
      </c>
      <c r="B958" s="13" t="s">
        <v>422</v>
      </c>
      <c r="C958" s="13" t="s">
        <v>153</v>
      </c>
      <c r="D958" s="11">
        <v>1</v>
      </c>
      <c r="E958" s="12"/>
      <c r="F958" s="12"/>
      <c r="G958" s="12"/>
      <c r="H958" s="12"/>
      <c r="I958" s="12"/>
      <c r="J958" s="12"/>
      <c r="K958" s="12"/>
      <c r="L958" s="12"/>
      <c r="M958" s="13" t="s">
        <v>52</v>
      </c>
      <c r="N958" s="1" t="s">
        <v>423</v>
      </c>
      <c r="O958" s="1" t="s">
        <v>52</v>
      </c>
      <c r="P958" s="1" t="s">
        <v>52</v>
      </c>
      <c r="Q958" s="1" t="s">
        <v>681</v>
      </c>
      <c r="R958" s="1" t="s">
        <v>63</v>
      </c>
      <c r="S958" s="1" t="s">
        <v>64</v>
      </c>
      <c r="T958" s="1" t="s">
        <v>64</v>
      </c>
      <c r="AR958" s="1" t="s">
        <v>52</v>
      </c>
      <c r="AS958" s="1" t="s">
        <v>52</v>
      </c>
      <c r="AU958" s="1" t="s">
        <v>692</v>
      </c>
      <c r="AV958">
        <v>305</v>
      </c>
    </row>
    <row r="959" spans="1:48" ht="30" customHeight="1" x14ac:dyDescent="0.3">
      <c r="A959" s="13" t="s">
        <v>425</v>
      </c>
      <c r="B959" s="13" t="s">
        <v>426</v>
      </c>
      <c r="C959" s="13" t="s">
        <v>153</v>
      </c>
      <c r="D959" s="11">
        <v>1</v>
      </c>
      <c r="E959" s="12"/>
      <c r="F959" s="12"/>
      <c r="G959" s="12"/>
      <c r="H959" s="12"/>
      <c r="I959" s="12"/>
      <c r="J959" s="12"/>
      <c r="K959" s="12"/>
      <c r="L959" s="12"/>
      <c r="M959" s="13" t="s">
        <v>52</v>
      </c>
      <c r="N959" s="1" t="s">
        <v>427</v>
      </c>
      <c r="O959" s="1" t="s">
        <v>52</v>
      </c>
      <c r="P959" s="1" t="s">
        <v>52</v>
      </c>
      <c r="Q959" s="1" t="s">
        <v>681</v>
      </c>
      <c r="R959" s="1" t="s">
        <v>63</v>
      </c>
      <c r="S959" s="1" t="s">
        <v>64</v>
      </c>
      <c r="T959" s="1" t="s">
        <v>64</v>
      </c>
      <c r="AR959" s="1" t="s">
        <v>52</v>
      </c>
      <c r="AS959" s="1" t="s">
        <v>52</v>
      </c>
      <c r="AU959" s="1" t="s">
        <v>693</v>
      </c>
      <c r="AV959">
        <v>306</v>
      </c>
    </row>
    <row r="960" spans="1:48" ht="30" customHeight="1" x14ac:dyDescent="0.3">
      <c r="A960" s="13" t="s">
        <v>429</v>
      </c>
      <c r="B960" s="13" t="s">
        <v>430</v>
      </c>
      <c r="C960" s="13" t="s">
        <v>153</v>
      </c>
      <c r="D960" s="11">
        <v>1</v>
      </c>
      <c r="E960" s="12"/>
      <c r="F960" s="12"/>
      <c r="G960" s="12"/>
      <c r="H960" s="12"/>
      <c r="I960" s="12"/>
      <c r="J960" s="12"/>
      <c r="K960" s="12"/>
      <c r="L960" s="12"/>
      <c r="M960" s="13" t="s">
        <v>52</v>
      </c>
      <c r="N960" s="1" t="s">
        <v>431</v>
      </c>
      <c r="O960" s="1" t="s">
        <v>52</v>
      </c>
      <c r="P960" s="1" t="s">
        <v>52</v>
      </c>
      <c r="Q960" s="1" t="s">
        <v>681</v>
      </c>
      <c r="R960" s="1" t="s">
        <v>63</v>
      </c>
      <c r="S960" s="1" t="s">
        <v>64</v>
      </c>
      <c r="T960" s="1" t="s">
        <v>64</v>
      </c>
      <c r="AR960" s="1" t="s">
        <v>52</v>
      </c>
      <c r="AS960" s="1" t="s">
        <v>52</v>
      </c>
      <c r="AU960" s="1" t="s">
        <v>694</v>
      </c>
      <c r="AV960">
        <v>307</v>
      </c>
    </row>
    <row r="961" spans="1:48" ht="30" customHeight="1" x14ac:dyDescent="0.3">
      <c r="A961" s="13" t="s">
        <v>433</v>
      </c>
      <c r="B961" s="13" t="s">
        <v>434</v>
      </c>
      <c r="C961" s="13" t="s">
        <v>153</v>
      </c>
      <c r="D961" s="11">
        <v>1</v>
      </c>
      <c r="E961" s="12"/>
      <c r="F961" s="12"/>
      <c r="G961" s="12"/>
      <c r="H961" s="12"/>
      <c r="I961" s="12"/>
      <c r="J961" s="12"/>
      <c r="K961" s="12"/>
      <c r="L961" s="12"/>
      <c r="M961" s="13" t="s">
        <v>52</v>
      </c>
      <c r="N961" s="1" t="s">
        <v>435</v>
      </c>
      <c r="O961" s="1" t="s">
        <v>52</v>
      </c>
      <c r="P961" s="1" t="s">
        <v>52</v>
      </c>
      <c r="Q961" s="1" t="s">
        <v>681</v>
      </c>
      <c r="R961" s="1" t="s">
        <v>63</v>
      </c>
      <c r="S961" s="1" t="s">
        <v>64</v>
      </c>
      <c r="T961" s="1" t="s">
        <v>64</v>
      </c>
      <c r="AR961" s="1" t="s">
        <v>52</v>
      </c>
      <c r="AS961" s="1" t="s">
        <v>52</v>
      </c>
      <c r="AU961" s="1" t="s">
        <v>695</v>
      </c>
      <c r="AV961">
        <v>308</v>
      </c>
    </row>
    <row r="962" spans="1:48" ht="30" customHeight="1" x14ac:dyDescent="0.3">
      <c r="A962" s="13" t="s">
        <v>437</v>
      </c>
      <c r="B962" s="13" t="s">
        <v>438</v>
      </c>
      <c r="C962" s="13" t="s">
        <v>153</v>
      </c>
      <c r="D962" s="11">
        <v>1</v>
      </c>
      <c r="E962" s="12"/>
      <c r="F962" s="12"/>
      <c r="G962" s="12"/>
      <c r="H962" s="12"/>
      <c r="I962" s="12"/>
      <c r="J962" s="12"/>
      <c r="K962" s="12"/>
      <c r="L962" s="12"/>
      <c r="M962" s="13" t="s">
        <v>52</v>
      </c>
      <c r="N962" s="1" t="s">
        <v>439</v>
      </c>
      <c r="O962" s="1" t="s">
        <v>52</v>
      </c>
      <c r="P962" s="1" t="s">
        <v>52</v>
      </c>
      <c r="Q962" s="1" t="s">
        <v>681</v>
      </c>
      <c r="R962" s="1" t="s">
        <v>63</v>
      </c>
      <c r="S962" s="1" t="s">
        <v>64</v>
      </c>
      <c r="T962" s="1" t="s">
        <v>64</v>
      </c>
      <c r="AR962" s="1" t="s">
        <v>52</v>
      </c>
      <c r="AS962" s="1" t="s">
        <v>52</v>
      </c>
      <c r="AU962" s="1" t="s">
        <v>696</v>
      </c>
      <c r="AV962">
        <v>309</v>
      </c>
    </row>
    <row r="963" spans="1:48" ht="30" customHeight="1" x14ac:dyDescent="0.3">
      <c r="A963" s="13" t="s">
        <v>441</v>
      </c>
      <c r="B963" s="13" t="s">
        <v>441</v>
      </c>
      <c r="C963" s="13" t="s">
        <v>153</v>
      </c>
      <c r="D963" s="11">
        <v>1</v>
      </c>
      <c r="E963" s="12"/>
      <c r="F963" s="12"/>
      <c r="G963" s="12"/>
      <c r="H963" s="12"/>
      <c r="I963" s="12"/>
      <c r="J963" s="12"/>
      <c r="K963" s="12"/>
      <c r="L963" s="12"/>
      <c r="M963" s="13" t="s">
        <v>52</v>
      </c>
      <c r="N963" s="1" t="s">
        <v>442</v>
      </c>
      <c r="O963" s="1" t="s">
        <v>52</v>
      </c>
      <c r="P963" s="1" t="s">
        <v>52</v>
      </c>
      <c r="Q963" s="1" t="s">
        <v>681</v>
      </c>
      <c r="R963" s="1" t="s">
        <v>63</v>
      </c>
      <c r="S963" s="1" t="s">
        <v>64</v>
      </c>
      <c r="T963" s="1" t="s">
        <v>64</v>
      </c>
      <c r="AR963" s="1" t="s">
        <v>52</v>
      </c>
      <c r="AS963" s="1" t="s">
        <v>52</v>
      </c>
      <c r="AU963" s="1" t="s">
        <v>697</v>
      </c>
      <c r="AV963">
        <v>310</v>
      </c>
    </row>
    <row r="964" spans="1:48" ht="30" customHeight="1" x14ac:dyDescent="0.3">
      <c r="A964" s="13" t="s">
        <v>698</v>
      </c>
      <c r="B964" s="13" t="s">
        <v>699</v>
      </c>
      <c r="C964" s="13" t="s">
        <v>153</v>
      </c>
      <c r="D964" s="11">
        <v>2</v>
      </c>
      <c r="E964" s="12"/>
      <c r="F964" s="12"/>
      <c r="G964" s="12"/>
      <c r="H964" s="12"/>
      <c r="I964" s="12"/>
      <c r="J964" s="12"/>
      <c r="K964" s="12"/>
      <c r="L964" s="12"/>
      <c r="M964" s="13" t="s">
        <v>52</v>
      </c>
      <c r="N964" s="1" t="s">
        <v>700</v>
      </c>
      <c r="O964" s="1" t="s">
        <v>52</v>
      </c>
      <c r="P964" s="1" t="s">
        <v>52</v>
      </c>
      <c r="Q964" s="1" t="s">
        <v>681</v>
      </c>
      <c r="R964" s="1" t="s">
        <v>63</v>
      </c>
      <c r="S964" s="1" t="s">
        <v>64</v>
      </c>
      <c r="T964" s="1" t="s">
        <v>64</v>
      </c>
      <c r="AR964" s="1" t="s">
        <v>52</v>
      </c>
      <c r="AS964" s="1" t="s">
        <v>52</v>
      </c>
      <c r="AU964" s="1" t="s">
        <v>701</v>
      </c>
      <c r="AV964">
        <v>311</v>
      </c>
    </row>
    <row r="965" spans="1:48" ht="30" customHeight="1" x14ac:dyDescent="0.3">
      <c r="A965" s="13" t="s">
        <v>444</v>
      </c>
      <c r="B965" s="13" t="s">
        <v>445</v>
      </c>
      <c r="C965" s="13" t="s">
        <v>177</v>
      </c>
      <c r="D965" s="11">
        <v>1</v>
      </c>
      <c r="E965" s="12"/>
      <c r="F965" s="12"/>
      <c r="G965" s="12"/>
      <c r="H965" s="12"/>
      <c r="I965" s="12"/>
      <c r="J965" s="12"/>
      <c r="K965" s="12"/>
      <c r="L965" s="12"/>
      <c r="M965" s="13" t="s">
        <v>52</v>
      </c>
      <c r="N965" s="1" t="s">
        <v>446</v>
      </c>
      <c r="O965" s="1" t="s">
        <v>52</v>
      </c>
      <c r="P965" s="1" t="s">
        <v>52</v>
      </c>
      <c r="Q965" s="1" t="s">
        <v>681</v>
      </c>
      <c r="R965" s="1" t="s">
        <v>63</v>
      </c>
      <c r="S965" s="1" t="s">
        <v>64</v>
      </c>
      <c r="T965" s="1" t="s">
        <v>64</v>
      </c>
      <c r="AR965" s="1" t="s">
        <v>52</v>
      </c>
      <c r="AS965" s="1" t="s">
        <v>52</v>
      </c>
      <c r="AU965" s="1" t="s">
        <v>702</v>
      </c>
      <c r="AV965">
        <v>312</v>
      </c>
    </row>
    <row r="966" spans="1:48" ht="30" customHeight="1" x14ac:dyDescent="0.3">
      <c r="A966" s="13" t="s">
        <v>448</v>
      </c>
      <c r="B966" s="13" t="s">
        <v>449</v>
      </c>
      <c r="C966" s="13" t="s">
        <v>153</v>
      </c>
      <c r="D966" s="11">
        <v>1</v>
      </c>
      <c r="E966" s="12"/>
      <c r="F966" s="12"/>
      <c r="G966" s="12"/>
      <c r="H966" s="12"/>
      <c r="I966" s="12"/>
      <c r="J966" s="12"/>
      <c r="K966" s="12"/>
      <c r="L966" s="12"/>
      <c r="M966" s="13" t="s">
        <v>52</v>
      </c>
      <c r="N966" s="1" t="s">
        <v>450</v>
      </c>
      <c r="O966" s="1" t="s">
        <v>52</v>
      </c>
      <c r="P966" s="1" t="s">
        <v>52</v>
      </c>
      <c r="Q966" s="1" t="s">
        <v>681</v>
      </c>
      <c r="R966" s="1" t="s">
        <v>63</v>
      </c>
      <c r="S966" s="1" t="s">
        <v>64</v>
      </c>
      <c r="T966" s="1" t="s">
        <v>64</v>
      </c>
      <c r="AR966" s="1" t="s">
        <v>52</v>
      </c>
      <c r="AS966" s="1" t="s">
        <v>52</v>
      </c>
      <c r="AU966" s="1" t="s">
        <v>703</v>
      </c>
      <c r="AV966">
        <v>313</v>
      </c>
    </row>
    <row r="967" spans="1:48" ht="30" customHeight="1" x14ac:dyDescent="0.3">
      <c r="A967" s="13" t="s">
        <v>704</v>
      </c>
      <c r="B967" s="13" t="s">
        <v>52</v>
      </c>
      <c r="C967" s="13" t="s">
        <v>52</v>
      </c>
      <c r="D967" s="11"/>
      <c r="E967" s="12"/>
      <c r="F967" s="12"/>
      <c r="G967" s="12"/>
      <c r="H967" s="12"/>
      <c r="I967" s="12"/>
      <c r="J967" s="12"/>
      <c r="K967" s="12"/>
      <c r="L967" s="12"/>
      <c r="M967" s="13" t="s">
        <v>52</v>
      </c>
      <c r="N967" s="1" t="s">
        <v>52</v>
      </c>
      <c r="O967" s="1" t="s">
        <v>52</v>
      </c>
      <c r="P967" s="1" t="s">
        <v>52</v>
      </c>
      <c r="Q967" s="1" t="s">
        <v>681</v>
      </c>
      <c r="R967" s="1" t="s">
        <v>64</v>
      </c>
      <c r="S967" s="1" t="s">
        <v>64</v>
      </c>
      <c r="T967" s="1" t="s">
        <v>64</v>
      </c>
      <c r="AR967" s="1" t="s">
        <v>52</v>
      </c>
      <c r="AS967" s="1" t="s">
        <v>52</v>
      </c>
      <c r="AU967" s="1" t="s">
        <v>681</v>
      </c>
      <c r="AV967">
        <v>399</v>
      </c>
    </row>
    <row r="968" spans="1:48" ht="30" customHeight="1" x14ac:dyDescent="0.3">
      <c r="A968" s="13" t="s">
        <v>705</v>
      </c>
      <c r="B968" s="13" t="s">
        <v>706</v>
      </c>
      <c r="C968" s="13" t="s">
        <v>73</v>
      </c>
      <c r="D968" s="11">
        <v>1</v>
      </c>
      <c r="E968" s="12"/>
      <c r="F968" s="12"/>
      <c r="G968" s="12"/>
      <c r="H968" s="12"/>
      <c r="I968" s="12"/>
      <c r="J968" s="12"/>
      <c r="K968" s="12"/>
      <c r="L968" s="12"/>
      <c r="M968" s="13" t="s">
        <v>52</v>
      </c>
      <c r="N968" s="1" t="s">
        <v>707</v>
      </c>
      <c r="O968" s="1" t="s">
        <v>52</v>
      </c>
      <c r="P968" s="1" t="s">
        <v>52</v>
      </c>
      <c r="Q968" s="1" t="s">
        <v>681</v>
      </c>
      <c r="R968" s="1" t="s">
        <v>64</v>
      </c>
      <c r="S968" s="1" t="s">
        <v>64</v>
      </c>
      <c r="T968" s="1" t="s">
        <v>63</v>
      </c>
      <c r="X968">
        <v>1</v>
      </c>
      <c r="AR968" s="1" t="s">
        <v>52</v>
      </c>
      <c r="AS968" s="1" t="s">
        <v>52</v>
      </c>
      <c r="AU968" s="1" t="s">
        <v>708</v>
      </c>
      <c r="AV968">
        <v>400</v>
      </c>
    </row>
    <row r="969" spans="1:48" ht="30" customHeight="1" x14ac:dyDescent="0.3">
      <c r="A969" s="13" t="s">
        <v>709</v>
      </c>
      <c r="B969" s="13" t="s">
        <v>706</v>
      </c>
      <c r="C969" s="13" t="s">
        <v>73</v>
      </c>
      <c r="D969" s="11">
        <v>0.2</v>
      </c>
      <c r="E969" s="12"/>
      <c r="F969" s="12"/>
      <c r="G969" s="12"/>
      <c r="H969" s="12"/>
      <c r="I969" s="12"/>
      <c r="J969" s="12"/>
      <c r="K969" s="12"/>
      <c r="L969" s="12"/>
      <c r="M969" s="13" t="s">
        <v>52</v>
      </c>
      <c r="N969" s="1" t="s">
        <v>710</v>
      </c>
      <c r="O969" s="1" t="s">
        <v>52</v>
      </c>
      <c r="P969" s="1" t="s">
        <v>52</v>
      </c>
      <c r="Q969" s="1" t="s">
        <v>681</v>
      </c>
      <c r="R969" s="1" t="s">
        <v>64</v>
      </c>
      <c r="S969" s="1" t="s">
        <v>64</v>
      </c>
      <c r="T969" s="1" t="s">
        <v>63</v>
      </c>
      <c r="X969">
        <v>1</v>
      </c>
      <c r="AR969" s="1" t="s">
        <v>52</v>
      </c>
      <c r="AS969" s="1" t="s">
        <v>52</v>
      </c>
      <c r="AU969" s="1" t="s">
        <v>711</v>
      </c>
      <c r="AV969">
        <v>401</v>
      </c>
    </row>
    <row r="970" spans="1:48" ht="30" customHeight="1" x14ac:dyDescent="0.3">
      <c r="A970" s="13" t="s">
        <v>712</v>
      </c>
      <c r="B970" s="13" t="s">
        <v>713</v>
      </c>
      <c r="C970" s="13" t="s">
        <v>714</v>
      </c>
      <c r="D970" s="11">
        <v>1</v>
      </c>
      <c r="E970" s="12"/>
      <c r="F970" s="12"/>
      <c r="G970" s="12"/>
      <c r="H970" s="12"/>
      <c r="I970" s="12"/>
      <c r="J970" s="12"/>
      <c r="K970" s="12"/>
      <c r="L970" s="12"/>
      <c r="M970" s="13" t="s">
        <v>52</v>
      </c>
      <c r="N970" s="1" t="s">
        <v>715</v>
      </c>
      <c r="O970" s="1" t="s">
        <v>52</v>
      </c>
      <c r="P970" s="1" t="s">
        <v>52</v>
      </c>
      <c r="Q970" s="1" t="s">
        <v>681</v>
      </c>
      <c r="R970" s="1" t="s">
        <v>64</v>
      </c>
      <c r="S970" s="1" t="s">
        <v>64</v>
      </c>
      <c r="T970" s="1" t="s">
        <v>64</v>
      </c>
      <c r="U970">
        <v>1</v>
      </c>
      <c r="V970">
        <v>0</v>
      </c>
      <c r="W970">
        <v>0.15</v>
      </c>
      <c r="AR970" s="1" t="s">
        <v>52</v>
      </c>
      <c r="AS970" s="1" t="s">
        <v>52</v>
      </c>
      <c r="AU970" s="1" t="s">
        <v>716</v>
      </c>
      <c r="AV970">
        <v>402</v>
      </c>
    </row>
    <row r="971" spans="1:48" ht="30" customHeight="1" x14ac:dyDescent="0.3">
      <c r="A971" s="11"/>
      <c r="B971" s="11"/>
      <c r="C971" s="11"/>
      <c r="D971" s="11"/>
      <c r="E971" s="12"/>
      <c r="F971" s="12"/>
      <c r="G971" s="12"/>
      <c r="H971" s="12"/>
      <c r="I971" s="12"/>
      <c r="J971" s="12"/>
      <c r="K971" s="12"/>
      <c r="L971" s="12"/>
      <c r="M971" s="11"/>
      <c r="Q971" s="1" t="s">
        <v>681</v>
      </c>
    </row>
    <row r="972" spans="1:48" ht="30" customHeight="1" x14ac:dyDescent="0.3">
      <c r="A972" s="11"/>
      <c r="B972" s="11"/>
      <c r="C972" s="11"/>
      <c r="D972" s="11"/>
      <c r="E972" s="12"/>
      <c r="F972" s="12"/>
      <c r="G972" s="12"/>
      <c r="H972" s="12"/>
      <c r="I972" s="12"/>
      <c r="J972" s="12"/>
      <c r="K972" s="12"/>
      <c r="L972" s="12"/>
      <c r="M972" s="11"/>
      <c r="Q972" s="1" t="s">
        <v>681</v>
      </c>
    </row>
    <row r="973" spans="1:48" ht="30" customHeight="1" x14ac:dyDescent="0.3">
      <c r="A973" s="11"/>
      <c r="B973" s="11"/>
      <c r="C973" s="11"/>
      <c r="D973" s="11"/>
      <c r="E973" s="12"/>
      <c r="F973" s="12"/>
      <c r="G973" s="12"/>
      <c r="H973" s="12"/>
      <c r="I973" s="12"/>
      <c r="J973" s="12"/>
      <c r="K973" s="12"/>
      <c r="L973" s="12"/>
      <c r="M973" s="11"/>
      <c r="Q973" s="1" t="s">
        <v>681</v>
      </c>
    </row>
    <row r="974" spans="1:48" ht="30" customHeight="1" x14ac:dyDescent="0.3">
      <c r="A974" s="11"/>
      <c r="B974" s="11"/>
      <c r="C974" s="11"/>
      <c r="D974" s="11"/>
      <c r="E974" s="12"/>
      <c r="F974" s="12"/>
      <c r="G974" s="12"/>
      <c r="H974" s="12"/>
      <c r="I974" s="12"/>
      <c r="J974" s="12"/>
      <c r="K974" s="12"/>
      <c r="L974" s="12"/>
      <c r="M974" s="11"/>
      <c r="Q974" s="1" t="s">
        <v>681</v>
      </c>
    </row>
    <row r="975" spans="1:48" ht="30" customHeight="1" x14ac:dyDescent="0.3">
      <c r="A975" s="11"/>
      <c r="B975" s="11"/>
      <c r="C975" s="11"/>
      <c r="D975" s="11"/>
      <c r="E975" s="12"/>
      <c r="F975" s="12"/>
      <c r="G975" s="12"/>
      <c r="H975" s="12"/>
      <c r="I975" s="12"/>
      <c r="J975" s="12"/>
      <c r="K975" s="12"/>
      <c r="L975" s="12"/>
      <c r="M975" s="11"/>
      <c r="Q975" s="1" t="s">
        <v>681</v>
      </c>
    </row>
    <row r="976" spans="1:48" ht="30" customHeight="1" x14ac:dyDescent="0.3">
      <c r="A976" s="11"/>
      <c r="B976" s="11"/>
      <c r="C976" s="11"/>
      <c r="D976" s="11"/>
      <c r="E976" s="12"/>
      <c r="F976" s="12"/>
      <c r="G976" s="12"/>
      <c r="H976" s="12"/>
      <c r="I976" s="12"/>
      <c r="J976" s="12"/>
      <c r="K976" s="12"/>
      <c r="L976" s="12"/>
      <c r="M976" s="11"/>
      <c r="Q976" s="1" t="s">
        <v>681</v>
      </c>
    </row>
    <row r="977" spans="1:48" ht="30" customHeight="1" x14ac:dyDescent="0.3">
      <c r="A977" s="13" t="s">
        <v>76</v>
      </c>
      <c r="B977" s="11"/>
      <c r="C977" s="11"/>
      <c r="D977" s="11"/>
      <c r="E977" s="12"/>
      <c r="F977" s="12"/>
      <c r="G977" s="12"/>
      <c r="H977" s="12"/>
      <c r="I977" s="12"/>
      <c r="J977" s="12"/>
      <c r="K977" s="12"/>
      <c r="L977" s="12"/>
      <c r="M977" s="11"/>
      <c r="N977" t="s">
        <v>77</v>
      </c>
    </row>
    <row r="978" spans="1:48" ht="30" customHeight="1" x14ac:dyDescent="0.3">
      <c r="A978" s="13" t="s">
        <v>717</v>
      </c>
      <c r="B978" s="13" t="s">
        <v>605</v>
      </c>
      <c r="C978" s="11"/>
      <c r="D978" s="11"/>
      <c r="E978" s="12"/>
      <c r="F978" s="12"/>
      <c r="G978" s="12"/>
      <c r="H978" s="12"/>
      <c r="I978" s="12"/>
      <c r="J978" s="12"/>
      <c r="K978" s="12"/>
      <c r="L978" s="12"/>
      <c r="M978" s="11"/>
      <c r="Q978" s="1" t="s">
        <v>718</v>
      </c>
    </row>
    <row r="979" spans="1:48" ht="30" customHeight="1" x14ac:dyDescent="0.3">
      <c r="A979" s="13" t="s">
        <v>216</v>
      </c>
      <c r="B979" s="13" t="s">
        <v>217</v>
      </c>
      <c r="C979" s="13" t="s">
        <v>68</v>
      </c>
      <c r="D979" s="11">
        <v>7</v>
      </c>
      <c r="E979" s="12"/>
      <c r="F979" s="12"/>
      <c r="G979" s="12"/>
      <c r="H979" s="12"/>
      <c r="I979" s="12"/>
      <c r="J979" s="12"/>
      <c r="K979" s="12"/>
      <c r="L979" s="12"/>
      <c r="M979" s="13" t="s">
        <v>52</v>
      </c>
      <c r="N979" s="1" t="s">
        <v>218</v>
      </c>
      <c r="O979" s="1" t="s">
        <v>52</v>
      </c>
      <c r="P979" s="1" t="s">
        <v>52</v>
      </c>
      <c r="Q979" s="1" t="s">
        <v>718</v>
      </c>
      <c r="R979" s="1" t="s">
        <v>64</v>
      </c>
      <c r="S979" s="1" t="s">
        <v>64</v>
      </c>
      <c r="T979" s="1" t="s">
        <v>63</v>
      </c>
      <c r="AR979" s="1" t="s">
        <v>52</v>
      </c>
      <c r="AS979" s="1" t="s">
        <v>52</v>
      </c>
      <c r="AU979" s="1" t="s">
        <v>719</v>
      </c>
      <c r="AV979">
        <v>315</v>
      </c>
    </row>
    <row r="980" spans="1:48" ht="30" customHeight="1" x14ac:dyDescent="0.3">
      <c r="A980" s="13" t="s">
        <v>220</v>
      </c>
      <c r="B980" s="13" t="s">
        <v>221</v>
      </c>
      <c r="C980" s="13" t="s">
        <v>68</v>
      </c>
      <c r="D980" s="11">
        <v>6</v>
      </c>
      <c r="E980" s="12"/>
      <c r="F980" s="12"/>
      <c r="G980" s="12"/>
      <c r="H980" s="12"/>
      <c r="I980" s="12"/>
      <c r="J980" s="12"/>
      <c r="K980" s="12"/>
      <c r="L980" s="12"/>
      <c r="M980" s="13" t="s">
        <v>52</v>
      </c>
      <c r="N980" s="1" t="s">
        <v>222</v>
      </c>
      <c r="O980" s="1" t="s">
        <v>52</v>
      </c>
      <c r="P980" s="1" t="s">
        <v>52</v>
      </c>
      <c r="Q980" s="1" t="s">
        <v>718</v>
      </c>
      <c r="R980" s="1" t="s">
        <v>64</v>
      </c>
      <c r="S980" s="1" t="s">
        <v>64</v>
      </c>
      <c r="T980" s="1" t="s">
        <v>63</v>
      </c>
      <c r="AR980" s="1" t="s">
        <v>52</v>
      </c>
      <c r="AS980" s="1" t="s">
        <v>52</v>
      </c>
      <c r="AU980" s="1" t="s">
        <v>720</v>
      </c>
      <c r="AV980">
        <v>316</v>
      </c>
    </row>
    <row r="981" spans="1:48" ht="30" customHeight="1" x14ac:dyDescent="0.3">
      <c r="A981" s="13" t="s">
        <v>224</v>
      </c>
      <c r="B981" s="13" t="s">
        <v>52</v>
      </c>
      <c r="C981" s="13" t="s">
        <v>68</v>
      </c>
      <c r="D981" s="11">
        <v>6</v>
      </c>
      <c r="E981" s="12"/>
      <c r="F981" s="12"/>
      <c r="G981" s="12"/>
      <c r="H981" s="12"/>
      <c r="I981" s="12"/>
      <c r="J981" s="12"/>
      <c r="K981" s="12"/>
      <c r="L981" s="12"/>
      <c r="M981" s="13" t="s">
        <v>52</v>
      </c>
      <c r="N981" s="1" t="s">
        <v>225</v>
      </c>
      <c r="O981" s="1" t="s">
        <v>52</v>
      </c>
      <c r="P981" s="1" t="s">
        <v>52</v>
      </c>
      <c r="Q981" s="1" t="s">
        <v>718</v>
      </c>
      <c r="R981" s="1" t="s">
        <v>64</v>
      </c>
      <c r="S981" s="1" t="s">
        <v>64</v>
      </c>
      <c r="T981" s="1" t="s">
        <v>63</v>
      </c>
      <c r="AR981" s="1" t="s">
        <v>52</v>
      </c>
      <c r="AS981" s="1" t="s">
        <v>52</v>
      </c>
      <c r="AU981" s="1" t="s">
        <v>721</v>
      </c>
      <c r="AV981">
        <v>317</v>
      </c>
    </row>
    <row r="982" spans="1:48" ht="30" customHeight="1" x14ac:dyDescent="0.3">
      <c r="A982" s="13" t="s">
        <v>227</v>
      </c>
      <c r="B982" s="13" t="s">
        <v>228</v>
      </c>
      <c r="C982" s="13" t="s">
        <v>97</v>
      </c>
      <c r="D982" s="11">
        <v>10</v>
      </c>
      <c r="E982" s="12"/>
      <c r="F982" s="12"/>
      <c r="G982" s="12"/>
      <c r="H982" s="12"/>
      <c r="I982" s="12"/>
      <c r="J982" s="12"/>
      <c r="K982" s="12"/>
      <c r="L982" s="12"/>
      <c r="M982" s="13" t="s">
        <v>52</v>
      </c>
      <c r="N982" s="1" t="s">
        <v>229</v>
      </c>
      <c r="O982" s="1" t="s">
        <v>52</v>
      </c>
      <c r="P982" s="1" t="s">
        <v>52</v>
      </c>
      <c r="Q982" s="1" t="s">
        <v>718</v>
      </c>
      <c r="R982" s="1" t="s">
        <v>63</v>
      </c>
      <c r="S982" s="1" t="s">
        <v>64</v>
      </c>
      <c r="T982" s="1" t="s">
        <v>64</v>
      </c>
      <c r="AR982" s="1" t="s">
        <v>52</v>
      </c>
      <c r="AS982" s="1" t="s">
        <v>52</v>
      </c>
      <c r="AU982" s="1" t="s">
        <v>722</v>
      </c>
      <c r="AV982">
        <v>318</v>
      </c>
    </row>
    <row r="983" spans="1:48" ht="30" customHeight="1" x14ac:dyDescent="0.3">
      <c r="A983" s="13" t="s">
        <v>231</v>
      </c>
      <c r="B983" s="13" t="s">
        <v>232</v>
      </c>
      <c r="C983" s="13" t="s">
        <v>68</v>
      </c>
      <c r="D983" s="11">
        <v>6</v>
      </c>
      <c r="E983" s="12"/>
      <c r="F983" s="12"/>
      <c r="G983" s="12"/>
      <c r="H983" s="12"/>
      <c r="I983" s="12"/>
      <c r="J983" s="12"/>
      <c r="K983" s="12"/>
      <c r="L983" s="12"/>
      <c r="M983" s="13" t="s">
        <v>52</v>
      </c>
      <c r="N983" s="1" t="s">
        <v>233</v>
      </c>
      <c r="O983" s="1" t="s">
        <v>52</v>
      </c>
      <c r="P983" s="1" t="s">
        <v>52</v>
      </c>
      <c r="Q983" s="1" t="s">
        <v>718</v>
      </c>
      <c r="R983" s="1" t="s">
        <v>63</v>
      </c>
      <c r="S983" s="1" t="s">
        <v>64</v>
      </c>
      <c r="T983" s="1" t="s">
        <v>64</v>
      </c>
      <c r="AR983" s="1" t="s">
        <v>52</v>
      </c>
      <c r="AS983" s="1" t="s">
        <v>52</v>
      </c>
      <c r="AU983" s="1" t="s">
        <v>723</v>
      </c>
      <c r="AV983">
        <v>319</v>
      </c>
    </row>
    <row r="984" spans="1:48" ht="30" customHeight="1" x14ac:dyDescent="0.3">
      <c r="A984" s="11"/>
      <c r="B984" s="11"/>
      <c r="C984" s="11"/>
      <c r="D984" s="11"/>
      <c r="E984" s="12"/>
      <c r="F984" s="12"/>
      <c r="G984" s="12"/>
      <c r="H984" s="12"/>
      <c r="I984" s="12"/>
      <c r="J984" s="12"/>
      <c r="K984" s="12"/>
      <c r="L984" s="12"/>
      <c r="M984" s="11"/>
      <c r="Q984" s="1" t="s">
        <v>718</v>
      </c>
    </row>
    <row r="985" spans="1:48" ht="30" customHeight="1" x14ac:dyDescent="0.3">
      <c r="A985" s="11"/>
      <c r="B985" s="11"/>
      <c r="C985" s="11"/>
      <c r="D985" s="11"/>
      <c r="E985" s="12"/>
      <c r="F985" s="12"/>
      <c r="G985" s="12"/>
      <c r="H985" s="12"/>
      <c r="I985" s="12"/>
      <c r="J985" s="12"/>
      <c r="K985" s="12"/>
      <c r="L985" s="12"/>
      <c r="M985" s="11"/>
      <c r="Q985" s="1" t="s">
        <v>718</v>
      </c>
    </row>
    <row r="986" spans="1:48" ht="30" customHeight="1" x14ac:dyDescent="0.3">
      <c r="A986" s="11"/>
      <c r="B986" s="11"/>
      <c r="C986" s="11"/>
      <c r="D986" s="11"/>
      <c r="E986" s="12"/>
      <c r="F986" s="12"/>
      <c r="G986" s="12"/>
      <c r="H986" s="12"/>
      <c r="I986" s="12"/>
      <c r="J986" s="12"/>
      <c r="K986" s="12"/>
      <c r="L986" s="12"/>
      <c r="M986" s="11"/>
      <c r="Q986" s="1" t="s">
        <v>718</v>
      </c>
    </row>
    <row r="987" spans="1:48" ht="30" customHeight="1" x14ac:dyDescent="0.3">
      <c r="A987" s="11"/>
      <c r="B987" s="11"/>
      <c r="C987" s="11"/>
      <c r="D987" s="11"/>
      <c r="E987" s="12"/>
      <c r="F987" s="12"/>
      <c r="G987" s="12"/>
      <c r="H987" s="12"/>
      <c r="I987" s="12"/>
      <c r="J987" s="12"/>
      <c r="K987" s="12"/>
      <c r="L987" s="12"/>
      <c r="M987" s="11"/>
      <c r="Q987" s="1" t="s">
        <v>718</v>
      </c>
    </row>
    <row r="988" spans="1:48" ht="30" customHeight="1" x14ac:dyDescent="0.3">
      <c r="A988" s="11"/>
      <c r="B988" s="11"/>
      <c r="C988" s="11"/>
      <c r="D988" s="11"/>
      <c r="E988" s="12"/>
      <c r="F988" s="12"/>
      <c r="G988" s="12"/>
      <c r="H988" s="12"/>
      <c r="I988" s="12"/>
      <c r="J988" s="12"/>
      <c r="K988" s="12"/>
      <c r="L988" s="12"/>
      <c r="M988" s="11"/>
      <c r="Q988" s="1" t="s">
        <v>718</v>
      </c>
    </row>
    <row r="989" spans="1:48" ht="30" customHeight="1" x14ac:dyDescent="0.3">
      <c r="A989" s="11"/>
      <c r="B989" s="11"/>
      <c r="C989" s="11"/>
      <c r="D989" s="11"/>
      <c r="E989" s="12"/>
      <c r="F989" s="12"/>
      <c r="G989" s="12"/>
      <c r="H989" s="12"/>
      <c r="I989" s="12"/>
      <c r="J989" s="12"/>
      <c r="K989" s="12"/>
      <c r="L989" s="12"/>
      <c r="M989" s="11"/>
      <c r="Q989" s="1" t="s">
        <v>718</v>
      </c>
    </row>
    <row r="990" spans="1:48" ht="30" customHeight="1" x14ac:dyDescent="0.3">
      <c r="A990" s="11"/>
      <c r="B990" s="11"/>
      <c r="C990" s="11"/>
      <c r="D990" s="11"/>
      <c r="E990" s="12"/>
      <c r="F990" s="12"/>
      <c r="G990" s="12"/>
      <c r="H990" s="12"/>
      <c r="I990" s="12"/>
      <c r="J990" s="12"/>
      <c r="K990" s="12"/>
      <c r="L990" s="12"/>
      <c r="M990" s="11"/>
      <c r="Q990" s="1" t="s">
        <v>718</v>
      </c>
    </row>
    <row r="991" spans="1:48" ht="30" customHeight="1" x14ac:dyDescent="0.3">
      <c r="A991" s="11"/>
      <c r="B991" s="11"/>
      <c r="C991" s="11"/>
      <c r="D991" s="11"/>
      <c r="E991" s="12"/>
      <c r="F991" s="12"/>
      <c r="G991" s="12"/>
      <c r="H991" s="12"/>
      <c r="I991" s="12"/>
      <c r="J991" s="12"/>
      <c r="K991" s="12"/>
      <c r="L991" s="12"/>
      <c r="M991" s="11"/>
      <c r="Q991" s="1" t="s">
        <v>718</v>
      </c>
    </row>
    <row r="992" spans="1:48" ht="30" customHeight="1" x14ac:dyDescent="0.3">
      <c r="A992" s="11"/>
      <c r="B992" s="11"/>
      <c r="C992" s="11"/>
      <c r="D992" s="11"/>
      <c r="E992" s="12"/>
      <c r="F992" s="12"/>
      <c r="G992" s="12"/>
      <c r="H992" s="12"/>
      <c r="I992" s="12"/>
      <c r="J992" s="12"/>
      <c r="K992" s="12"/>
      <c r="L992" s="12"/>
      <c r="M992" s="11"/>
      <c r="Q992" s="1" t="s">
        <v>718</v>
      </c>
    </row>
    <row r="993" spans="1:48" ht="30" customHeight="1" x14ac:dyDescent="0.3">
      <c r="A993" s="11"/>
      <c r="B993" s="11"/>
      <c r="C993" s="11"/>
      <c r="D993" s="11"/>
      <c r="E993" s="12"/>
      <c r="F993" s="12"/>
      <c r="G993" s="12"/>
      <c r="H993" s="12"/>
      <c r="I993" s="12"/>
      <c r="J993" s="12"/>
      <c r="K993" s="12"/>
      <c r="L993" s="12"/>
      <c r="M993" s="11"/>
      <c r="Q993" s="1" t="s">
        <v>718</v>
      </c>
    </row>
    <row r="994" spans="1:48" ht="30" customHeight="1" x14ac:dyDescent="0.3">
      <c r="A994" s="11"/>
      <c r="B994" s="11"/>
      <c r="C994" s="11"/>
      <c r="D994" s="11"/>
      <c r="E994" s="12"/>
      <c r="F994" s="12"/>
      <c r="G994" s="12"/>
      <c r="H994" s="12"/>
      <c r="I994" s="12"/>
      <c r="J994" s="12"/>
      <c r="K994" s="12"/>
      <c r="L994" s="12"/>
      <c r="M994" s="11"/>
      <c r="Q994" s="1" t="s">
        <v>718</v>
      </c>
    </row>
    <row r="995" spans="1:48" ht="30" customHeight="1" x14ac:dyDescent="0.3">
      <c r="A995" s="11"/>
      <c r="B995" s="11"/>
      <c r="C995" s="11"/>
      <c r="D995" s="11"/>
      <c r="E995" s="12"/>
      <c r="F995" s="12"/>
      <c r="G995" s="12"/>
      <c r="H995" s="12"/>
      <c r="I995" s="12"/>
      <c r="J995" s="12"/>
      <c r="K995" s="12"/>
      <c r="L995" s="12"/>
      <c r="M995" s="11"/>
      <c r="Q995" s="1" t="s">
        <v>718</v>
      </c>
    </row>
    <row r="996" spans="1:48" ht="30" customHeight="1" x14ac:dyDescent="0.3">
      <c r="A996" s="11"/>
      <c r="B996" s="11"/>
      <c r="C996" s="11"/>
      <c r="D996" s="11"/>
      <c r="E996" s="12"/>
      <c r="F996" s="12"/>
      <c r="G996" s="12"/>
      <c r="H996" s="12"/>
      <c r="I996" s="12"/>
      <c r="J996" s="12"/>
      <c r="K996" s="12"/>
      <c r="L996" s="12"/>
      <c r="M996" s="11"/>
      <c r="Q996" s="1" t="s">
        <v>718</v>
      </c>
    </row>
    <row r="997" spans="1:48" ht="30" customHeight="1" x14ac:dyDescent="0.3">
      <c r="A997" s="11"/>
      <c r="B997" s="11"/>
      <c r="C997" s="11"/>
      <c r="D997" s="11"/>
      <c r="E997" s="12"/>
      <c r="F997" s="12"/>
      <c r="G997" s="12"/>
      <c r="H997" s="12"/>
      <c r="I997" s="12"/>
      <c r="J997" s="12"/>
      <c r="K997" s="12"/>
      <c r="L997" s="12"/>
      <c r="M997" s="11"/>
      <c r="Q997" s="1" t="s">
        <v>718</v>
      </c>
    </row>
    <row r="998" spans="1:48" ht="30" customHeight="1" x14ac:dyDescent="0.3">
      <c r="A998" s="11"/>
      <c r="B998" s="11"/>
      <c r="C998" s="11"/>
      <c r="D998" s="11"/>
      <c r="E998" s="12"/>
      <c r="F998" s="12"/>
      <c r="G998" s="12"/>
      <c r="H998" s="12"/>
      <c r="I998" s="12"/>
      <c r="J998" s="12"/>
      <c r="K998" s="12"/>
      <c r="L998" s="12"/>
      <c r="M998" s="11"/>
      <c r="Q998" s="1" t="s">
        <v>718</v>
      </c>
    </row>
    <row r="999" spans="1:48" ht="30" customHeight="1" x14ac:dyDescent="0.3">
      <c r="A999" s="11"/>
      <c r="B999" s="11"/>
      <c r="C999" s="11"/>
      <c r="D999" s="11"/>
      <c r="E999" s="12"/>
      <c r="F999" s="12"/>
      <c r="G999" s="12"/>
      <c r="H999" s="12"/>
      <c r="I999" s="12"/>
      <c r="J999" s="12"/>
      <c r="K999" s="12"/>
      <c r="L999" s="12"/>
      <c r="M999" s="11"/>
      <c r="Q999" s="1" t="s">
        <v>718</v>
      </c>
    </row>
    <row r="1000" spans="1:48" ht="30" customHeight="1" x14ac:dyDescent="0.3">
      <c r="A1000" s="11"/>
      <c r="B1000" s="11"/>
      <c r="C1000" s="11"/>
      <c r="D1000" s="11"/>
      <c r="E1000" s="12"/>
      <c r="F1000" s="12"/>
      <c r="G1000" s="12"/>
      <c r="H1000" s="12"/>
      <c r="I1000" s="12"/>
      <c r="J1000" s="12"/>
      <c r="K1000" s="12"/>
      <c r="L1000" s="12"/>
      <c r="M1000" s="11"/>
      <c r="Q1000" s="1" t="s">
        <v>718</v>
      </c>
    </row>
    <row r="1001" spans="1:48" ht="30" customHeight="1" x14ac:dyDescent="0.3">
      <c r="A1001" s="11"/>
      <c r="B1001" s="11"/>
      <c r="C1001" s="11"/>
      <c r="D1001" s="11"/>
      <c r="E1001" s="12"/>
      <c r="F1001" s="12"/>
      <c r="G1001" s="12"/>
      <c r="H1001" s="12"/>
      <c r="I1001" s="12"/>
      <c r="J1001" s="12"/>
      <c r="K1001" s="12"/>
      <c r="L1001" s="12"/>
      <c r="M1001" s="11"/>
      <c r="Q1001" s="1" t="s">
        <v>718</v>
      </c>
    </row>
    <row r="1002" spans="1:48" ht="30" customHeight="1" x14ac:dyDescent="0.3">
      <c r="A1002" s="13" t="s">
        <v>76</v>
      </c>
      <c r="B1002" s="11"/>
      <c r="C1002" s="11"/>
      <c r="D1002" s="11"/>
      <c r="E1002" s="12"/>
      <c r="F1002" s="12"/>
      <c r="G1002" s="12"/>
      <c r="H1002" s="12"/>
      <c r="I1002" s="12"/>
      <c r="J1002" s="12"/>
      <c r="K1002" s="12"/>
      <c r="L1002" s="12"/>
      <c r="M1002" s="11"/>
      <c r="N1002" t="s">
        <v>77</v>
      </c>
    </row>
    <row r="1003" spans="1:48" ht="30" customHeight="1" x14ac:dyDescent="0.3">
      <c r="A1003" s="13" t="s">
        <v>724</v>
      </c>
      <c r="B1003" s="13" t="s">
        <v>605</v>
      </c>
      <c r="C1003" s="11"/>
      <c r="D1003" s="11"/>
      <c r="E1003" s="12"/>
      <c r="F1003" s="12"/>
      <c r="G1003" s="12"/>
      <c r="H1003" s="12"/>
      <c r="I1003" s="12"/>
      <c r="J1003" s="12"/>
      <c r="K1003" s="12"/>
      <c r="L1003" s="12"/>
      <c r="M1003" s="11"/>
      <c r="Q1003" s="1" t="s">
        <v>725</v>
      </c>
    </row>
    <row r="1004" spans="1:48" ht="30" customHeight="1" x14ac:dyDescent="0.3">
      <c r="A1004" s="13" t="s">
        <v>237</v>
      </c>
      <c r="B1004" s="13" t="s">
        <v>52</v>
      </c>
      <c r="C1004" s="13" t="s">
        <v>68</v>
      </c>
      <c r="D1004" s="11">
        <v>6</v>
      </c>
      <c r="E1004" s="12"/>
      <c r="F1004" s="12"/>
      <c r="G1004" s="12"/>
      <c r="H1004" s="12"/>
      <c r="I1004" s="12"/>
      <c r="J1004" s="12"/>
      <c r="K1004" s="12"/>
      <c r="L1004" s="12"/>
      <c r="M1004" s="13" t="s">
        <v>52</v>
      </c>
      <c r="N1004" s="1" t="s">
        <v>238</v>
      </c>
      <c r="O1004" s="1" t="s">
        <v>52</v>
      </c>
      <c r="P1004" s="1" t="s">
        <v>52</v>
      </c>
      <c r="Q1004" s="1" t="s">
        <v>725</v>
      </c>
      <c r="R1004" s="1" t="s">
        <v>63</v>
      </c>
      <c r="S1004" s="1" t="s">
        <v>64</v>
      </c>
      <c r="T1004" s="1" t="s">
        <v>64</v>
      </c>
      <c r="AR1004" s="1" t="s">
        <v>52</v>
      </c>
      <c r="AS1004" s="1" t="s">
        <v>52</v>
      </c>
      <c r="AU1004" s="1" t="s">
        <v>726</v>
      </c>
      <c r="AV1004">
        <v>321</v>
      </c>
    </row>
    <row r="1005" spans="1:48" ht="30" customHeight="1" x14ac:dyDescent="0.3">
      <c r="A1005" s="13" t="s">
        <v>727</v>
      </c>
      <c r="B1005" s="13" t="s">
        <v>52</v>
      </c>
      <c r="C1005" s="13" t="s">
        <v>68</v>
      </c>
      <c r="D1005" s="11">
        <v>6</v>
      </c>
      <c r="E1005" s="12"/>
      <c r="F1005" s="12"/>
      <c r="G1005" s="12"/>
      <c r="H1005" s="12"/>
      <c r="I1005" s="12"/>
      <c r="J1005" s="12"/>
      <c r="K1005" s="12"/>
      <c r="L1005" s="12"/>
      <c r="M1005" s="13" t="s">
        <v>52</v>
      </c>
      <c r="N1005" s="1" t="s">
        <v>728</v>
      </c>
      <c r="O1005" s="1" t="s">
        <v>52</v>
      </c>
      <c r="P1005" s="1" t="s">
        <v>52</v>
      </c>
      <c r="Q1005" s="1" t="s">
        <v>725</v>
      </c>
      <c r="R1005" s="1" t="s">
        <v>63</v>
      </c>
      <c r="S1005" s="1" t="s">
        <v>64</v>
      </c>
      <c r="T1005" s="1" t="s">
        <v>64</v>
      </c>
      <c r="AR1005" s="1" t="s">
        <v>52</v>
      </c>
      <c r="AS1005" s="1" t="s">
        <v>52</v>
      </c>
      <c r="AU1005" s="1" t="s">
        <v>729</v>
      </c>
      <c r="AV1005">
        <v>322</v>
      </c>
    </row>
    <row r="1006" spans="1:48" ht="30" customHeight="1" x14ac:dyDescent="0.3">
      <c r="A1006" s="13" t="s">
        <v>243</v>
      </c>
      <c r="B1006" s="13" t="s">
        <v>52</v>
      </c>
      <c r="C1006" s="13" t="s">
        <v>68</v>
      </c>
      <c r="D1006" s="11">
        <v>6</v>
      </c>
      <c r="E1006" s="12"/>
      <c r="F1006" s="12"/>
      <c r="G1006" s="12"/>
      <c r="H1006" s="12"/>
      <c r="I1006" s="12"/>
      <c r="J1006" s="12"/>
      <c r="K1006" s="12"/>
      <c r="L1006" s="12"/>
      <c r="M1006" s="13" t="s">
        <v>52</v>
      </c>
      <c r="N1006" s="1" t="s">
        <v>244</v>
      </c>
      <c r="O1006" s="1" t="s">
        <v>52</v>
      </c>
      <c r="P1006" s="1" t="s">
        <v>52</v>
      </c>
      <c r="Q1006" s="1" t="s">
        <v>725</v>
      </c>
      <c r="R1006" s="1" t="s">
        <v>63</v>
      </c>
      <c r="S1006" s="1" t="s">
        <v>64</v>
      </c>
      <c r="T1006" s="1" t="s">
        <v>64</v>
      </c>
      <c r="AR1006" s="1" t="s">
        <v>52</v>
      </c>
      <c r="AS1006" s="1" t="s">
        <v>52</v>
      </c>
      <c r="AU1006" s="1" t="s">
        <v>730</v>
      </c>
      <c r="AV1006">
        <v>323</v>
      </c>
    </row>
    <row r="1007" spans="1:48" ht="30" customHeight="1" x14ac:dyDescent="0.3">
      <c r="A1007" s="13" t="s">
        <v>480</v>
      </c>
      <c r="B1007" s="13" t="s">
        <v>481</v>
      </c>
      <c r="C1007" s="13" t="s">
        <v>177</v>
      </c>
      <c r="D1007" s="11">
        <v>1</v>
      </c>
      <c r="E1007" s="12"/>
      <c r="F1007" s="12"/>
      <c r="G1007" s="12"/>
      <c r="H1007" s="12"/>
      <c r="I1007" s="12"/>
      <c r="J1007" s="12"/>
      <c r="K1007" s="12"/>
      <c r="L1007" s="12"/>
      <c r="M1007" s="13" t="s">
        <v>52</v>
      </c>
      <c r="N1007" s="1" t="s">
        <v>482</v>
      </c>
      <c r="O1007" s="1" t="s">
        <v>52</v>
      </c>
      <c r="P1007" s="1" t="s">
        <v>52</v>
      </c>
      <c r="Q1007" s="1" t="s">
        <v>725</v>
      </c>
      <c r="R1007" s="1" t="s">
        <v>63</v>
      </c>
      <c r="S1007" s="1" t="s">
        <v>64</v>
      </c>
      <c r="T1007" s="1" t="s">
        <v>64</v>
      </c>
      <c r="AR1007" s="1" t="s">
        <v>52</v>
      </c>
      <c r="AS1007" s="1" t="s">
        <v>52</v>
      </c>
      <c r="AU1007" s="1" t="s">
        <v>731</v>
      </c>
      <c r="AV1007">
        <v>327</v>
      </c>
    </row>
    <row r="1008" spans="1:48" ht="30" customHeight="1" x14ac:dyDescent="0.3">
      <c r="A1008" s="13" t="s">
        <v>480</v>
      </c>
      <c r="B1008" s="13" t="s">
        <v>413</v>
      </c>
      <c r="C1008" s="13" t="s">
        <v>177</v>
      </c>
      <c r="D1008" s="11">
        <v>1</v>
      </c>
      <c r="E1008" s="12"/>
      <c r="F1008" s="12"/>
      <c r="G1008" s="12"/>
      <c r="H1008" s="12"/>
      <c r="I1008" s="12"/>
      <c r="J1008" s="12"/>
      <c r="K1008" s="12"/>
      <c r="L1008" s="12"/>
      <c r="M1008" s="13" t="s">
        <v>52</v>
      </c>
      <c r="N1008" s="1" t="s">
        <v>732</v>
      </c>
      <c r="O1008" s="1" t="s">
        <v>52</v>
      </c>
      <c r="P1008" s="1" t="s">
        <v>52</v>
      </c>
      <c r="Q1008" s="1" t="s">
        <v>725</v>
      </c>
      <c r="R1008" s="1" t="s">
        <v>63</v>
      </c>
      <c r="S1008" s="1" t="s">
        <v>64</v>
      </c>
      <c r="T1008" s="1" t="s">
        <v>64</v>
      </c>
      <c r="AR1008" s="1" t="s">
        <v>52</v>
      </c>
      <c r="AS1008" s="1" t="s">
        <v>52</v>
      </c>
      <c r="AU1008" s="1" t="s">
        <v>733</v>
      </c>
      <c r="AV1008">
        <v>328</v>
      </c>
    </row>
    <row r="1009" spans="1:48" ht="30" customHeight="1" x14ac:dyDescent="0.3">
      <c r="A1009" s="13" t="s">
        <v>484</v>
      </c>
      <c r="B1009" s="13" t="s">
        <v>52</v>
      </c>
      <c r="C1009" s="13" t="s">
        <v>177</v>
      </c>
      <c r="D1009" s="11">
        <v>1</v>
      </c>
      <c r="E1009" s="12"/>
      <c r="F1009" s="12"/>
      <c r="G1009" s="12"/>
      <c r="H1009" s="12"/>
      <c r="I1009" s="12"/>
      <c r="J1009" s="12"/>
      <c r="K1009" s="12"/>
      <c r="L1009" s="12"/>
      <c r="M1009" s="13" t="s">
        <v>52</v>
      </c>
      <c r="N1009" s="1" t="s">
        <v>485</v>
      </c>
      <c r="O1009" s="1" t="s">
        <v>52</v>
      </c>
      <c r="P1009" s="1" t="s">
        <v>52</v>
      </c>
      <c r="Q1009" s="1" t="s">
        <v>725</v>
      </c>
      <c r="R1009" s="1" t="s">
        <v>63</v>
      </c>
      <c r="S1009" s="1" t="s">
        <v>64</v>
      </c>
      <c r="T1009" s="1" t="s">
        <v>64</v>
      </c>
      <c r="AR1009" s="1" t="s">
        <v>52</v>
      </c>
      <c r="AS1009" s="1" t="s">
        <v>52</v>
      </c>
      <c r="AU1009" s="1" t="s">
        <v>734</v>
      </c>
      <c r="AV1009">
        <v>329</v>
      </c>
    </row>
    <row r="1010" spans="1:48" ht="30" customHeight="1" x14ac:dyDescent="0.3">
      <c r="A1010" s="13" t="s">
        <v>265</v>
      </c>
      <c r="B1010" s="13" t="s">
        <v>52</v>
      </c>
      <c r="C1010" s="13" t="s">
        <v>82</v>
      </c>
      <c r="D1010" s="11">
        <v>2.5000000000000001E-2</v>
      </c>
      <c r="E1010" s="12"/>
      <c r="F1010" s="12"/>
      <c r="G1010" s="12"/>
      <c r="H1010" s="12"/>
      <c r="I1010" s="12"/>
      <c r="J1010" s="12"/>
      <c r="K1010" s="12"/>
      <c r="L1010" s="12"/>
      <c r="M1010" s="13" t="s">
        <v>52</v>
      </c>
      <c r="N1010" s="1" t="s">
        <v>266</v>
      </c>
      <c r="O1010" s="1" t="s">
        <v>52</v>
      </c>
      <c r="P1010" s="1" t="s">
        <v>52</v>
      </c>
      <c r="Q1010" s="1" t="s">
        <v>725</v>
      </c>
      <c r="R1010" s="1" t="s">
        <v>64</v>
      </c>
      <c r="S1010" s="1" t="s">
        <v>64</v>
      </c>
      <c r="T1010" s="1" t="s">
        <v>63</v>
      </c>
      <c r="AR1010" s="1" t="s">
        <v>52</v>
      </c>
      <c r="AS1010" s="1" t="s">
        <v>52</v>
      </c>
      <c r="AU1010" s="1" t="s">
        <v>735</v>
      </c>
      <c r="AV1010">
        <v>330</v>
      </c>
    </row>
    <row r="1011" spans="1:48" ht="30" customHeight="1" x14ac:dyDescent="0.3">
      <c r="A1011" s="13" t="s">
        <v>268</v>
      </c>
      <c r="B1011" s="13" t="s">
        <v>269</v>
      </c>
      <c r="C1011" s="13" t="s">
        <v>82</v>
      </c>
      <c r="D1011" s="11">
        <v>0.14599999999999999</v>
      </c>
      <c r="E1011" s="12"/>
      <c r="F1011" s="12"/>
      <c r="G1011" s="12"/>
      <c r="H1011" s="12"/>
      <c r="I1011" s="12"/>
      <c r="J1011" s="12"/>
      <c r="K1011" s="12"/>
      <c r="L1011" s="12"/>
      <c r="M1011" s="13" t="s">
        <v>52</v>
      </c>
      <c r="N1011" s="1" t="s">
        <v>270</v>
      </c>
      <c r="O1011" s="1" t="s">
        <v>52</v>
      </c>
      <c r="P1011" s="1" t="s">
        <v>52</v>
      </c>
      <c r="Q1011" s="1" t="s">
        <v>725</v>
      </c>
      <c r="R1011" s="1" t="s">
        <v>64</v>
      </c>
      <c r="S1011" s="1" t="s">
        <v>64</v>
      </c>
      <c r="T1011" s="1" t="s">
        <v>63</v>
      </c>
      <c r="AR1011" s="1" t="s">
        <v>52</v>
      </c>
      <c r="AS1011" s="1" t="s">
        <v>52</v>
      </c>
      <c r="AU1011" s="1" t="s">
        <v>736</v>
      </c>
      <c r="AV1011">
        <v>331</v>
      </c>
    </row>
    <row r="1012" spans="1:48" ht="30" customHeight="1" x14ac:dyDescent="0.3">
      <c r="A1012" s="11"/>
      <c r="B1012" s="11"/>
      <c r="C1012" s="11"/>
      <c r="D1012" s="11"/>
      <c r="E1012" s="12"/>
      <c r="F1012" s="12"/>
      <c r="G1012" s="12"/>
      <c r="H1012" s="12"/>
      <c r="I1012" s="12"/>
      <c r="J1012" s="12"/>
      <c r="K1012" s="12"/>
      <c r="L1012" s="12"/>
      <c r="M1012" s="11"/>
      <c r="Q1012" s="1" t="s">
        <v>725</v>
      </c>
    </row>
    <row r="1013" spans="1:48" ht="30" customHeight="1" x14ac:dyDescent="0.3">
      <c r="A1013" s="11"/>
      <c r="B1013" s="11"/>
      <c r="C1013" s="11"/>
      <c r="D1013" s="11"/>
      <c r="E1013" s="12"/>
      <c r="F1013" s="12"/>
      <c r="G1013" s="12"/>
      <c r="H1013" s="12"/>
      <c r="I1013" s="12"/>
      <c r="J1013" s="12"/>
      <c r="K1013" s="12"/>
      <c r="L1013" s="12"/>
      <c r="M1013" s="11"/>
      <c r="Q1013" s="1" t="s">
        <v>725</v>
      </c>
    </row>
    <row r="1014" spans="1:48" ht="30" customHeight="1" x14ac:dyDescent="0.3">
      <c r="A1014" s="11"/>
      <c r="B1014" s="11"/>
      <c r="C1014" s="11"/>
      <c r="D1014" s="11"/>
      <c r="E1014" s="12"/>
      <c r="F1014" s="12"/>
      <c r="G1014" s="12"/>
      <c r="H1014" s="12"/>
      <c r="I1014" s="12"/>
      <c r="J1014" s="12"/>
      <c r="K1014" s="12"/>
      <c r="L1014" s="12"/>
      <c r="M1014" s="11"/>
      <c r="Q1014" s="1" t="s">
        <v>725</v>
      </c>
    </row>
    <row r="1015" spans="1:48" ht="30" customHeight="1" x14ac:dyDescent="0.3">
      <c r="A1015" s="11"/>
      <c r="B1015" s="11"/>
      <c r="C1015" s="11"/>
      <c r="D1015" s="11"/>
      <c r="E1015" s="12"/>
      <c r="F1015" s="12"/>
      <c r="G1015" s="12"/>
      <c r="H1015" s="12"/>
      <c r="I1015" s="12"/>
      <c r="J1015" s="12"/>
      <c r="K1015" s="12"/>
      <c r="L1015" s="12"/>
      <c r="M1015" s="11"/>
      <c r="Q1015" s="1" t="s">
        <v>725</v>
      </c>
    </row>
    <row r="1016" spans="1:48" ht="30" customHeight="1" x14ac:dyDescent="0.3">
      <c r="A1016" s="11"/>
      <c r="B1016" s="11"/>
      <c r="C1016" s="11"/>
      <c r="D1016" s="11"/>
      <c r="E1016" s="12"/>
      <c r="F1016" s="12"/>
      <c r="G1016" s="12"/>
      <c r="H1016" s="12"/>
      <c r="I1016" s="12"/>
      <c r="J1016" s="12"/>
      <c r="K1016" s="12"/>
      <c r="L1016" s="12"/>
      <c r="M1016" s="11"/>
      <c r="Q1016" s="1" t="s">
        <v>725</v>
      </c>
    </row>
    <row r="1017" spans="1:48" ht="30" customHeight="1" x14ac:dyDescent="0.3">
      <c r="A1017" s="11"/>
      <c r="B1017" s="11"/>
      <c r="C1017" s="11"/>
      <c r="D1017" s="11"/>
      <c r="E1017" s="12"/>
      <c r="F1017" s="12"/>
      <c r="G1017" s="12"/>
      <c r="H1017" s="12"/>
      <c r="I1017" s="12"/>
      <c r="J1017" s="12"/>
      <c r="K1017" s="12"/>
      <c r="L1017" s="12"/>
      <c r="M1017" s="11"/>
      <c r="Q1017" s="1" t="s">
        <v>725</v>
      </c>
    </row>
    <row r="1018" spans="1:48" ht="30" customHeight="1" x14ac:dyDescent="0.3">
      <c r="A1018" s="11"/>
      <c r="B1018" s="11"/>
      <c r="C1018" s="11"/>
      <c r="D1018" s="11"/>
      <c r="E1018" s="12"/>
      <c r="F1018" s="12"/>
      <c r="G1018" s="12"/>
      <c r="H1018" s="12"/>
      <c r="I1018" s="12"/>
      <c r="J1018" s="12"/>
      <c r="K1018" s="12"/>
      <c r="L1018" s="12"/>
      <c r="M1018" s="11"/>
      <c r="Q1018" s="1" t="s">
        <v>725</v>
      </c>
    </row>
    <row r="1019" spans="1:48" ht="30" customHeight="1" x14ac:dyDescent="0.3">
      <c r="A1019" s="11"/>
      <c r="B1019" s="11"/>
      <c r="C1019" s="11"/>
      <c r="D1019" s="11"/>
      <c r="E1019" s="12"/>
      <c r="F1019" s="12"/>
      <c r="G1019" s="12"/>
      <c r="H1019" s="12"/>
      <c r="I1019" s="12"/>
      <c r="J1019" s="12"/>
      <c r="K1019" s="12"/>
      <c r="L1019" s="12"/>
      <c r="M1019" s="11"/>
      <c r="Q1019" s="1" t="s">
        <v>725</v>
      </c>
    </row>
    <row r="1020" spans="1:48" ht="30" customHeight="1" x14ac:dyDescent="0.3">
      <c r="A1020" s="11"/>
      <c r="B1020" s="11"/>
      <c r="C1020" s="11"/>
      <c r="D1020" s="11"/>
      <c r="E1020" s="12"/>
      <c r="F1020" s="12"/>
      <c r="G1020" s="12"/>
      <c r="H1020" s="12"/>
      <c r="I1020" s="12"/>
      <c r="J1020" s="12"/>
      <c r="K1020" s="12"/>
      <c r="L1020" s="12"/>
      <c r="M1020" s="11"/>
      <c r="Q1020" s="1" t="s">
        <v>725</v>
      </c>
    </row>
    <row r="1021" spans="1:48" ht="30" customHeight="1" x14ac:dyDescent="0.3">
      <c r="A1021" s="11"/>
      <c r="B1021" s="11"/>
      <c r="C1021" s="11"/>
      <c r="D1021" s="11"/>
      <c r="E1021" s="12"/>
      <c r="F1021" s="12"/>
      <c r="G1021" s="12"/>
      <c r="H1021" s="12"/>
      <c r="I1021" s="12"/>
      <c r="J1021" s="12"/>
      <c r="K1021" s="12"/>
      <c r="L1021" s="12"/>
      <c r="M1021" s="11"/>
      <c r="Q1021" s="1" t="s">
        <v>725</v>
      </c>
    </row>
    <row r="1022" spans="1:48" ht="30" customHeight="1" x14ac:dyDescent="0.3">
      <c r="A1022" s="11"/>
      <c r="B1022" s="11"/>
      <c r="C1022" s="11"/>
      <c r="D1022" s="11"/>
      <c r="E1022" s="12"/>
      <c r="F1022" s="12"/>
      <c r="G1022" s="12"/>
      <c r="H1022" s="12"/>
      <c r="I1022" s="12"/>
      <c r="J1022" s="12"/>
      <c r="K1022" s="12"/>
      <c r="L1022" s="12"/>
      <c r="M1022" s="11"/>
      <c r="Q1022" s="1" t="s">
        <v>725</v>
      </c>
    </row>
    <row r="1023" spans="1:48" ht="30" customHeight="1" x14ac:dyDescent="0.3">
      <c r="A1023" s="11"/>
      <c r="B1023" s="11"/>
      <c r="C1023" s="11"/>
      <c r="D1023" s="11"/>
      <c r="E1023" s="12"/>
      <c r="F1023" s="12"/>
      <c r="G1023" s="12"/>
      <c r="H1023" s="12"/>
      <c r="I1023" s="12"/>
      <c r="J1023" s="12"/>
      <c r="K1023" s="12"/>
      <c r="L1023" s="12"/>
      <c r="M1023" s="11"/>
      <c r="Q1023" s="1" t="s">
        <v>725</v>
      </c>
    </row>
    <row r="1024" spans="1:48" ht="30" customHeight="1" x14ac:dyDescent="0.3">
      <c r="A1024" s="11"/>
      <c r="B1024" s="11"/>
      <c r="C1024" s="11"/>
      <c r="D1024" s="11"/>
      <c r="E1024" s="12"/>
      <c r="F1024" s="12"/>
      <c r="G1024" s="12"/>
      <c r="H1024" s="12"/>
      <c r="I1024" s="12"/>
      <c r="J1024" s="12"/>
      <c r="K1024" s="12"/>
      <c r="L1024" s="12"/>
      <c r="M1024" s="11"/>
      <c r="Q1024" s="1" t="s">
        <v>725</v>
      </c>
    </row>
    <row r="1025" spans="1:48" ht="30" customHeight="1" x14ac:dyDescent="0.3">
      <c r="A1025" s="11"/>
      <c r="B1025" s="11"/>
      <c r="C1025" s="11"/>
      <c r="D1025" s="11"/>
      <c r="E1025" s="12"/>
      <c r="F1025" s="12"/>
      <c r="G1025" s="12"/>
      <c r="H1025" s="12"/>
      <c r="I1025" s="12"/>
      <c r="J1025" s="12"/>
      <c r="K1025" s="12"/>
      <c r="L1025" s="12"/>
      <c r="M1025" s="11"/>
      <c r="Q1025" s="1" t="s">
        <v>725</v>
      </c>
    </row>
    <row r="1026" spans="1:48" ht="30" customHeight="1" x14ac:dyDescent="0.3">
      <c r="A1026" s="11"/>
      <c r="B1026" s="11"/>
      <c r="C1026" s="11"/>
      <c r="D1026" s="11"/>
      <c r="E1026" s="12"/>
      <c r="F1026" s="12"/>
      <c r="G1026" s="12"/>
      <c r="H1026" s="12"/>
      <c r="I1026" s="12"/>
      <c r="J1026" s="12"/>
      <c r="K1026" s="12"/>
      <c r="L1026" s="12"/>
      <c r="M1026" s="11"/>
      <c r="Q1026" s="1" t="s">
        <v>725</v>
      </c>
    </row>
    <row r="1027" spans="1:48" ht="30" customHeight="1" x14ac:dyDescent="0.3">
      <c r="A1027" s="13" t="s">
        <v>76</v>
      </c>
      <c r="B1027" s="11"/>
      <c r="C1027" s="11"/>
      <c r="D1027" s="11"/>
      <c r="E1027" s="12"/>
      <c r="F1027" s="12"/>
      <c r="G1027" s="12"/>
      <c r="H1027" s="12"/>
      <c r="I1027" s="12"/>
      <c r="J1027" s="12"/>
      <c r="K1027" s="12"/>
      <c r="L1027" s="12"/>
      <c r="M1027" s="11"/>
      <c r="N1027" t="s">
        <v>77</v>
      </c>
    </row>
    <row r="1028" spans="1:48" ht="30" customHeight="1" x14ac:dyDescent="0.3">
      <c r="A1028" s="13" t="s">
        <v>737</v>
      </c>
      <c r="B1028" s="13" t="s">
        <v>605</v>
      </c>
      <c r="C1028" s="11"/>
      <c r="D1028" s="11"/>
      <c r="E1028" s="12"/>
      <c r="F1028" s="12"/>
      <c r="G1028" s="12"/>
      <c r="H1028" s="12"/>
      <c r="I1028" s="12"/>
      <c r="J1028" s="12"/>
      <c r="K1028" s="12"/>
      <c r="L1028" s="12"/>
      <c r="M1028" s="11"/>
      <c r="Q1028" s="1" t="s">
        <v>738</v>
      </c>
    </row>
    <row r="1029" spans="1:48" ht="30" customHeight="1" x14ac:dyDescent="0.3">
      <c r="A1029" s="13" t="s">
        <v>274</v>
      </c>
      <c r="B1029" s="13" t="s">
        <v>275</v>
      </c>
      <c r="C1029" s="13" t="s">
        <v>276</v>
      </c>
      <c r="D1029" s="11">
        <v>-44</v>
      </c>
      <c r="E1029" s="12"/>
      <c r="F1029" s="12"/>
      <c r="G1029" s="12"/>
      <c r="H1029" s="12"/>
      <c r="I1029" s="12"/>
      <c r="J1029" s="12"/>
      <c r="K1029" s="12"/>
      <c r="L1029" s="12"/>
      <c r="M1029" s="13" t="s">
        <v>277</v>
      </c>
      <c r="N1029" s="1" t="s">
        <v>278</v>
      </c>
      <c r="O1029" s="1" t="s">
        <v>52</v>
      </c>
      <c r="P1029" s="1" t="s">
        <v>52</v>
      </c>
      <c r="Q1029" s="1" t="s">
        <v>738</v>
      </c>
      <c r="R1029" s="1" t="s">
        <v>64</v>
      </c>
      <c r="S1029" s="1" t="s">
        <v>64</v>
      </c>
      <c r="T1029" s="1" t="s">
        <v>63</v>
      </c>
      <c r="AR1029" s="1" t="s">
        <v>52</v>
      </c>
      <c r="AS1029" s="1" t="s">
        <v>52</v>
      </c>
      <c r="AU1029" s="1" t="s">
        <v>739</v>
      </c>
      <c r="AV1029">
        <v>333</v>
      </c>
    </row>
    <row r="1030" spans="1:48" ht="30" customHeight="1" x14ac:dyDescent="0.3">
      <c r="A1030" s="11"/>
      <c r="B1030" s="11"/>
      <c r="C1030" s="11"/>
      <c r="D1030" s="11"/>
      <c r="E1030" s="12"/>
      <c r="F1030" s="12"/>
      <c r="G1030" s="12"/>
      <c r="H1030" s="12"/>
      <c r="I1030" s="12"/>
      <c r="J1030" s="12"/>
      <c r="K1030" s="12"/>
      <c r="L1030" s="12"/>
      <c r="M1030" s="11"/>
      <c r="Q1030" s="1" t="s">
        <v>738</v>
      </c>
    </row>
    <row r="1031" spans="1:48" ht="30" customHeight="1" x14ac:dyDescent="0.3">
      <c r="A1031" s="11"/>
      <c r="B1031" s="11"/>
      <c r="C1031" s="11"/>
      <c r="D1031" s="11"/>
      <c r="E1031" s="12"/>
      <c r="F1031" s="12"/>
      <c r="G1031" s="12"/>
      <c r="H1031" s="12"/>
      <c r="I1031" s="12"/>
      <c r="J1031" s="12"/>
      <c r="K1031" s="12"/>
      <c r="L1031" s="12"/>
      <c r="M1031" s="11"/>
      <c r="Q1031" s="1" t="s">
        <v>738</v>
      </c>
    </row>
    <row r="1032" spans="1:48" ht="30" customHeight="1" x14ac:dyDescent="0.3">
      <c r="A1032" s="11"/>
      <c r="B1032" s="11"/>
      <c r="C1032" s="11"/>
      <c r="D1032" s="11"/>
      <c r="E1032" s="12"/>
      <c r="F1032" s="12"/>
      <c r="G1032" s="12"/>
      <c r="H1032" s="12"/>
      <c r="I1032" s="12"/>
      <c r="J1032" s="12"/>
      <c r="K1032" s="12"/>
      <c r="L1032" s="12"/>
      <c r="M1032" s="11"/>
      <c r="Q1032" s="1" t="s">
        <v>738</v>
      </c>
    </row>
    <row r="1033" spans="1:48" ht="30" customHeight="1" x14ac:dyDescent="0.3">
      <c r="A1033" s="11"/>
      <c r="B1033" s="11"/>
      <c r="C1033" s="11"/>
      <c r="D1033" s="11"/>
      <c r="E1033" s="12"/>
      <c r="F1033" s="12"/>
      <c r="G1033" s="12"/>
      <c r="H1033" s="12"/>
      <c r="I1033" s="12"/>
      <c r="J1033" s="12"/>
      <c r="K1033" s="12"/>
      <c r="L1033" s="12"/>
      <c r="M1033" s="11"/>
      <c r="Q1033" s="1" t="s">
        <v>738</v>
      </c>
    </row>
    <row r="1034" spans="1:48" ht="30" customHeight="1" x14ac:dyDescent="0.3">
      <c r="A1034" s="11"/>
      <c r="B1034" s="11"/>
      <c r="C1034" s="11"/>
      <c r="D1034" s="11"/>
      <c r="E1034" s="12"/>
      <c r="F1034" s="12"/>
      <c r="G1034" s="12"/>
      <c r="H1034" s="12"/>
      <c r="I1034" s="12"/>
      <c r="J1034" s="12"/>
      <c r="K1034" s="12"/>
      <c r="L1034" s="12"/>
      <c r="M1034" s="11"/>
      <c r="Q1034" s="1" t="s">
        <v>738</v>
      </c>
    </row>
    <row r="1035" spans="1:48" ht="30" customHeight="1" x14ac:dyDescent="0.3">
      <c r="A1035" s="11"/>
      <c r="B1035" s="11"/>
      <c r="C1035" s="11"/>
      <c r="D1035" s="11"/>
      <c r="E1035" s="12"/>
      <c r="F1035" s="12"/>
      <c r="G1035" s="12"/>
      <c r="H1035" s="12"/>
      <c r="I1035" s="12"/>
      <c r="J1035" s="12"/>
      <c r="K1035" s="12"/>
      <c r="L1035" s="12"/>
      <c r="M1035" s="11"/>
      <c r="Q1035" s="1" t="s">
        <v>738</v>
      </c>
    </row>
    <row r="1036" spans="1:48" ht="30" customHeight="1" x14ac:dyDescent="0.3">
      <c r="A1036" s="11"/>
      <c r="B1036" s="11"/>
      <c r="C1036" s="11"/>
      <c r="D1036" s="11"/>
      <c r="E1036" s="12"/>
      <c r="F1036" s="12"/>
      <c r="G1036" s="12"/>
      <c r="H1036" s="12"/>
      <c r="I1036" s="12"/>
      <c r="J1036" s="12"/>
      <c r="K1036" s="12"/>
      <c r="L1036" s="12"/>
      <c r="M1036" s="11"/>
      <c r="Q1036" s="1" t="s">
        <v>738</v>
      </c>
    </row>
    <row r="1037" spans="1:48" ht="30" customHeight="1" x14ac:dyDescent="0.3">
      <c r="A1037" s="11"/>
      <c r="B1037" s="11"/>
      <c r="C1037" s="11"/>
      <c r="D1037" s="11"/>
      <c r="E1037" s="12"/>
      <c r="F1037" s="12"/>
      <c r="G1037" s="12"/>
      <c r="H1037" s="12"/>
      <c r="I1037" s="12"/>
      <c r="J1037" s="12"/>
      <c r="K1037" s="12"/>
      <c r="L1037" s="12"/>
      <c r="M1037" s="11"/>
      <c r="Q1037" s="1" t="s">
        <v>738</v>
      </c>
    </row>
    <row r="1038" spans="1:48" ht="30" customHeight="1" x14ac:dyDescent="0.3">
      <c r="A1038" s="11"/>
      <c r="B1038" s="11"/>
      <c r="C1038" s="11"/>
      <c r="D1038" s="11"/>
      <c r="E1038" s="12"/>
      <c r="F1038" s="12"/>
      <c r="G1038" s="12"/>
      <c r="H1038" s="12"/>
      <c r="I1038" s="12"/>
      <c r="J1038" s="12"/>
      <c r="K1038" s="12"/>
      <c r="L1038" s="12"/>
      <c r="M1038" s="11"/>
      <c r="Q1038" s="1" t="s">
        <v>738</v>
      </c>
    </row>
    <row r="1039" spans="1:48" ht="30" customHeight="1" x14ac:dyDescent="0.3">
      <c r="A1039" s="11"/>
      <c r="B1039" s="11"/>
      <c r="C1039" s="11"/>
      <c r="D1039" s="11"/>
      <c r="E1039" s="12"/>
      <c r="F1039" s="12"/>
      <c r="G1039" s="12"/>
      <c r="H1039" s="12"/>
      <c r="I1039" s="12"/>
      <c r="J1039" s="12"/>
      <c r="K1039" s="12"/>
      <c r="L1039" s="12"/>
      <c r="M1039" s="11"/>
      <c r="Q1039" s="1" t="s">
        <v>738</v>
      </c>
    </row>
    <row r="1040" spans="1:48" ht="30" customHeight="1" x14ac:dyDescent="0.3">
      <c r="A1040" s="11"/>
      <c r="B1040" s="11"/>
      <c r="C1040" s="11"/>
      <c r="D1040" s="11"/>
      <c r="E1040" s="12"/>
      <c r="F1040" s="12"/>
      <c r="G1040" s="12"/>
      <c r="H1040" s="12"/>
      <c r="I1040" s="12"/>
      <c r="J1040" s="12"/>
      <c r="K1040" s="12"/>
      <c r="L1040" s="12"/>
      <c r="M1040" s="11"/>
      <c r="Q1040" s="1" t="s">
        <v>738</v>
      </c>
    </row>
    <row r="1041" spans="1:48" ht="30" customHeight="1" x14ac:dyDescent="0.3">
      <c r="A1041" s="11"/>
      <c r="B1041" s="11"/>
      <c r="C1041" s="11"/>
      <c r="D1041" s="11"/>
      <c r="E1041" s="12"/>
      <c r="F1041" s="12"/>
      <c r="G1041" s="12"/>
      <c r="H1041" s="12"/>
      <c r="I1041" s="12"/>
      <c r="J1041" s="12"/>
      <c r="K1041" s="12"/>
      <c r="L1041" s="12"/>
      <c r="M1041" s="11"/>
      <c r="Q1041" s="1" t="s">
        <v>738</v>
      </c>
    </row>
    <row r="1042" spans="1:48" ht="30" customHeight="1" x14ac:dyDescent="0.3">
      <c r="A1042" s="11"/>
      <c r="B1042" s="11"/>
      <c r="C1042" s="11"/>
      <c r="D1042" s="11"/>
      <c r="E1042" s="12"/>
      <c r="F1042" s="12"/>
      <c r="G1042" s="12"/>
      <c r="H1042" s="12"/>
      <c r="I1042" s="12"/>
      <c r="J1042" s="12"/>
      <c r="K1042" s="12"/>
      <c r="L1042" s="12"/>
      <c r="M1042" s="11"/>
      <c r="Q1042" s="1" t="s">
        <v>738</v>
      </c>
    </row>
    <row r="1043" spans="1:48" ht="30" customHeight="1" x14ac:dyDescent="0.3">
      <c r="A1043" s="11"/>
      <c r="B1043" s="11"/>
      <c r="C1043" s="11"/>
      <c r="D1043" s="11"/>
      <c r="E1043" s="12"/>
      <c r="F1043" s="12"/>
      <c r="G1043" s="12"/>
      <c r="H1043" s="12"/>
      <c r="I1043" s="12"/>
      <c r="J1043" s="12"/>
      <c r="K1043" s="12"/>
      <c r="L1043" s="12"/>
      <c r="M1043" s="11"/>
      <c r="Q1043" s="1" t="s">
        <v>738</v>
      </c>
    </row>
    <row r="1044" spans="1:48" ht="30" customHeight="1" x14ac:dyDescent="0.3">
      <c r="A1044" s="11"/>
      <c r="B1044" s="11"/>
      <c r="C1044" s="11"/>
      <c r="D1044" s="11"/>
      <c r="E1044" s="12"/>
      <c r="F1044" s="12"/>
      <c r="G1044" s="12"/>
      <c r="H1044" s="12"/>
      <c r="I1044" s="12"/>
      <c r="J1044" s="12"/>
      <c r="K1044" s="12"/>
      <c r="L1044" s="12"/>
      <c r="M1044" s="11"/>
      <c r="Q1044" s="1" t="s">
        <v>738</v>
      </c>
    </row>
    <row r="1045" spans="1:48" ht="30" customHeight="1" x14ac:dyDescent="0.3">
      <c r="A1045" s="11"/>
      <c r="B1045" s="11"/>
      <c r="C1045" s="11"/>
      <c r="D1045" s="11"/>
      <c r="E1045" s="12"/>
      <c r="F1045" s="12"/>
      <c r="G1045" s="12"/>
      <c r="H1045" s="12"/>
      <c r="I1045" s="12"/>
      <c r="J1045" s="12"/>
      <c r="K1045" s="12"/>
      <c r="L1045" s="12"/>
      <c r="M1045" s="11"/>
      <c r="Q1045" s="1" t="s">
        <v>738</v>
      </c>
    </row>
    <row r="1046" spans="1:48" ht="30" customHeight="1" x14ac:dyDescent="0.3">
      <c r="A1046" s="11"/>
      <c r="B1046" s="11"/>
      <c r="C1046" s="11"/>
      <c r="D1046" s="11"/>
      <c r="E1046" s="12"/>
      <c r="F1046" s="12"/>
      <c r="G1046" s="12"/>
      <c r="H1046" s="12"/>
      <c r="I1046" s="12"/>
      <c r="J1046" s="12"/>
      <c r="K1046" s="12"/>
      <c r="L1046" s="12"/>
      <c r="M1046" s="11"/>
      <c r="Q1046" s="1" t="s">
        <v>738</v>
      </c>
    </row>
    <row r="1047" spans="1:48" ht="30" customHeight="1" x14ac:dyDescent="0.3">
      <c r="A1047" s="11"/>
      <c r="B1047" s="11"/>
      <c r="C1047" s="11"/>
      <c r="D1047" s="11"/>
      <c r="E1047" s="12"/>
      <c r="F1047" s="12"/>
      <c r="G1047" s="12"/>
      <c r="H1047" s="12"/>
      <c r="I1047" s="12"/>
      <c r="J1047" s="12"/>
      <c r="K1047" s="12"/>
      <c r="L1047" s="12"/>
      <c r="M1047" s="11"/>
      <c r="Q1047" s="1" t="s">
        <v>738</v>
      </c>
    </row>
    <row r="1048" spans="1:48" ht="30" customHeight="1" x14ac:dyDescent="0.3">
      <c r="A1048" s="11"/>
      <c r="B1048" s="11"/>
      <c r="C1048" s="11"/>
      <c r="D1048" s="11"/>
      <c r="E1048" s="12"/>
      <c r="F1048" s="12"/>
      <c r="G1048" s="12"/>
      <c r="H1048" s="12"/>
      <c r="I1048" s="12"/>
      <c r="J1048" s="12"/>
      <c r="K1048" s="12"/>
      <c r="L1048" s="12"/>
      <c r="M1048" s="11"/>
      <c r="Q1048" s="1" t="s">
        <v>738</v>
      </c>
    </row>
    <row r="1049" spans="1:48" ht="30" customHeight="1" x14ac:dyDescent="0.3">
      <c r="A1049" s="11"/>
      <c r="B1049" s="11"/>
      <c r="C1049" s="11"/>
      <c r="D1049" s="11"/>
      <c r="E1049" s="12"/>
      <c r="F1049" s="12"/>
      <c r="G1049" s="12"/>
      <c r="H1049" s="12"/>
      <c r="I1049" s="12"/>
      <c r="J1049" s="12"/>
      <c r="K1049" s="12"/>
      <c r="L1049" s="12"/>
      <c r="M1049" s="11"/>
      <c r="Q1049" s="1" t="s">
        <v>738</v>
      </c>
    </row>
    <row r="1050" spans="1:48" ht="30" customHeight="1" x14ac:dyDescent="0.3">
      <c r="A1050" s="11"/>
      <c r="B1050" s="11"/>
      <c r="C1050" s="11"/>
      <c r="D1050" s="11"/>
      <c r="E1050" s="12"/>
      <c r="F1050" s="12"/>
      <c r="G1050" s="12"/>
      <c r="H1050" s="12"/>
      <c r="I1050" s="12"/>
      <c r="J1050" s="12"/>
      <c r="K1050" s="12"/>
      <c r="L1050" s="12"/>
      <c r="M1050" s="11"/>
      <c r="Q1050" s="1" t="s">
        <v>738</v>
      </c>
    </row>
    <row r="1051" spans="1:48" ht="30" customHeight="1" x14ac:dyDescent="0.3">
      <c r="A1051" s="11"/>
      <c r="B1051" s="11"/>
      <c r="C1051" s="11"/>
      <c r="D1051" s="11"/>
      <c r="E1051" s="12"/>
      <c r="F1051" s="12"/>
      <c r="G1051" s="12"/>
      <c r="H1051" s="12"/>
      <c r="I1051" s="12"/>
      <c r="J1051" s="12"/>
      <c r="K1051" s="12"/>
      <c r="L1051" s="12"/>
      <c r="M1051" s="11"/>
      <c r="Q1051" s="1" t="s">
        <v>738</v>
      </c>
    </row>
    <row r="1052" spans="1:48" ht="30" customHeight="1" x14ac:dyDescent="0.3">
      <c r="A1052" s="13" t="s">
        <v>76</v>
      </c>
      <c r="B1052" s="11"/>
      <c r="C1052" s="11"/>
      <c r="D1052" s="11"/>
      <c r="E1052" s="12"/>
      <c r="F1052" s="12"/>
      <c r="G1052" s="12"/>
      <c r="H1052" s="12"/>
      <c r="I1052" s="12"/>
      <c r="J1052" s="12"/>
      <c r="K1052" s="12"/>
      <c r="L1052" s="12"/>
      <c r="M1052" s="11"/>
      <c r="N1052" t="s">
        <v>77</v>
      </c>
    </row>
    <row r="1053" spans="1:48" ht="30" customHeight="1" x14ac:dyDescent="0.3">
      <c r="A1053" s="13" t="s">
        <v>740</v>
      </c>
      <c r="B1053" s="13" t="s">
        <v>605</v>
      </c>
      <c r="C1053" s="11"/>
      <c r="D1053" s="11"/>
      <c r="E1053" s="12"/>
      <c r="F1053" s="12"/>
      <c r="G1053" s="12"/>
      <c r="H1053" s="12"/>
      <c r="I1053" s="12"/>
      <c r="J1053" s="12"/>
      <c r="K1053" s="12"/>
      <c r="L1053" s="12"/>
      <c r="M1053" s="11"/>
      <c r="Q1053" s="1" t="s">
        <v>741</v>
      </c>
    </row>
    <row r="1054" spans="1:48" ht="30" customHeight="1" x14ac:dyDescent="0.3">
      <c r="A1054" s="13" t="s">
        <v>282</v>
      </c>
      <c r="B1054" s="13" t="s">
        <v>283</v>
      </c>
      <c r="C1054" s="13" t="s">
        <v>248</v>
      </c>
      <c r="D1054" s="11">
        <v>0.5</v>
      </c>
      <c r="E1054" s="12"/>
      <c r="F1054" s="12"/>
      <c r="G1054" s="12"/>
      <c r="H1054" s="12"/>
      <c r="I1054" s="12"/>
      <c r="J1054" s="12"/>
      <c r="K1054" s="12"/>
      <c r="L1054" s="12"/>
      <c r="M1054" s="13" t="s">
        <v>52</v>
      </c>
      <c r="N1054" s="1" t="s">
        <v>284</v>
      </c>
      <c r="O1054" s="1" t="s">
        <v>52</v>
      </c>
      <c r="P1054" s="1" t="s">
        <v>52</v>
      </c>
      <c r="Q1054" s="1" t="s">
        <v>741</v>
      </c>
      <c r="R1054" s="1" t="s">
        <v>64</v>
      </c>
      <c r="S1054" s="1" t="s">
        <v>64</v>
      </c>
      <c r="T1054" s="1" t="s">
        <v>63</v>
      </c>
      <c r="AR1054" s="1" t="s">
        <v>52</v>
      </c>
      <c r="AS1054" s="1" t="s">
        <v>52</v>
      </c>
      <c r="AU1054" s="1" t="s">
        <v>742</v>
      </c>
      <c r="AV1054">
        <v>393</v>
      </c>
    </row>
    <row r="1055" spans="1:48" ht="30" customHeight="1" x14ac:dyDescent="0.3">
      <c r="A1055" s="13" t="s">
        <v>286</v>
      </c>
      <c r="B1055" s="13" t="s">
        <v>287</v>
      </c>
      <c r="C1055" s="13" t="s">
        <v>288</v>
      </c>
      <c r="D1055" s="11">
        <v>3</v>
      </c>
      <c r="E1055" s="12"/>
      <c r="F1055" s="12"/>
      <c r="G1055" s="12"/>
      <c r="H1055" s="12"/>
      <c r="I1055" s="12"/>
      <c r="J1055" s="12"/>
      <c r="K1055" s="12"/>
      <c r="L1055" s="12"/>
      <c r="M1055" s="13" t="s">
        <v>52</v>
      </c>
      <c r="N1055" s="1" t="s">
        <v>289</v>
      </c>
      <c r="O1055" s="1" t="s">
        <v>52</v>
      </c>
      <c r="P1055" s="1" t="s">
        <v>52</v>
      </c>
      <c r="Q1055" s="1" t="s">
        <v>741</v>
      </c>
      <c r="R1055" s="1" t="s">
        <v>64</v>
      </c>
      <c r="S1055" s="1" t="s">
        <v>64</v>
      </c>
      <c r="T1055" s="1" t="s">
        <v>63</v>
      </c>
      <c r="AR1055" s="1" t="s">
        <v>52</v>
      </c>
      <c r="AS1055" s="1" t="s">
        <v>52</v>
      </c>
      <c r="AU1055" s="1" t="s">
        <v>743</v>
      </c>
      <c r="AV1055">
        <v>394</v>
      </c>
    </row>
    <row r="1056" spans="1:48" ht="30" customHeight="1" x14ac:dyDescent="0.3">
      <c r="A1056" s="13" t="s">
        <v>291</v>
      </c>
      <c r="B1056" s="13" t="s">
        <v>292</v>
      </c>
      <c r="C1056" s="13" t="s">
        <v>293</v>
      </c>
      <c r="D1056" s="11">
        <v>3</v>
      </c>
      <c r="E1056" s="12"/>
      <c r="F1056" s="12"/>
      <c r="G1056" s="12"/>
      <c r="H1056" s="12"/>
      <c r="I1056" s="12"/>
      <c r="J1056" s="12"/>
      <c r="K1056" s="12"/>
      <c r="L1056" s="12"/>
      <c r="M1056" s="13" t="s">
        <v>52</v>
      </c>
      <c r="N1056" s="1" t="s">
        <v>294</v>
      </c>
      <c r="O1056" s="1" t="s">
        <v>52</v>
      </c>
      <c r="P1056" s="1" t="s">
        <v>52</v>
      </c>
      <c r="Q1056" s="1" t="s">
        <v>741</v>
      </c>
      <c r="R1056" s="1" t="s">
        <v>64</v>
      </c>
      <c r="S1056" s="1" t="s">
        <v>64</v>
      </c>
      <c r="T1056" s="1" t="s">
        <v>63</v>
      </c>
      <c r="AR1056" s="1" t="s">
        <v>52</v>
      </c>
      <c r="AS1056" s="1" t="s">
        <v>52</v>
      </c>
      <c r="AU1056" s="1" t="s">
        <v>744</v>
      </c>
      <c r="AV1056">
        <v>415</v>
      </c>
    </row>
    <row r="1057" spans="1:17" ht="30" customHeight="1" x14ac:dyDescent="0.3">
      <c r="A1057" s="11"/>
      <c r="B1057" s="11"/>
      <c r="C1057" s="11"/>
      <c r="D1057" s="11"/>
      <c r="E1057" s="12"/>
      <c r="F1057" s="12"/>
      <c r="G1057" s="12"/>
      <c r="H1057" s="12"/>
      <c r="I1057" s="12"/>
      <c r="J1057" s="12"/>
      <c r="K1057" s="12"/>
      <c r="L1057" s="12"/>
      <c r="M1057" s="11"/>
      <c r="Q1057" s="1" t="s">
        <v>741</v>
      </c>
    </row>
    <row r="1058" spans="1:17" ht="30" customHeight="1" x14ac:dyDescent="0.3">
      <c r="A1058" s="11"/>
      <c r="B1058" s="11"/>
      <c r="C1058" s="11"/>
      <c r="D1058" s="11"/>
      <c r="E1058" s="12"/>
      <c r="F1058" s="12"/>
      <c r="G1058" s="12"/>
      <c r="H1058" s="12"/>
      <c r="I1058" s="12"/>
      <c r="J1058" s="12"/>
      <c r="K1058" s="12"/>
      <c r="L1058" s="12"/>
      <c r="M1058" s="11"/>
      <c r="Q1058" s="1" t="s">
        <v>741</v>
      </c>
    </row>
    <row r="1059" spans="1:17" ht="30" customHeight="1" x14ac:dyDescent="0.3">
      <c r="A1059" s="11"/>
      <c r="B1059" s="11"/>
      <c r="C1059" s="11"/>
      <c r="D1059" s="11"/>
      <c r="E1059" s="12"/>
      <c r="F1059" s="12"/>
      <c r="G1059" s="12"/>
      <c r="H1059" s="12"/>
      <c r="I1059" s="12"/>
      <c r="J1059" s="12"/>
      <c r="K1059" s="12"/>
      <c r="L1059" s="12"/>
      <c r="M1059" s="11"/>
      <c r="Q1059" s="1" t="s">
        <v>741</v>
      </c>
    </row>
    <row r="1060" spans="1:17" ht="30" customHeight="1" x14ac:dyDescent="0.3">
      <c r="A1060" s="11"/>
      <c r="B1060" s="11"/>
      <c r="C1060" s="11"/>
      <c r="D1060" s="11"/>
      <c r="E1060" s="12"/>
      <c r="F1060" s="12"/>
      <c r="G1060" s="12"/>
      <c r="H1060" s="12"/>
      <c r="I1060" s="12"/>
      <c r="J1060" s="12"/>
      <c r="K1060" s="12"/>
      <c r="L1060" s="12"/>
      <c r="M1060" s="11"/>
      <c r="Q1060" s="1" t="s">
        <v>741</v>
      </c>
    </row>
    <row r="1061" spans="1:17" ht="30" customHeight="1" x14ac:dyDescent="0.3">
      <c r="A1061" s="11"/>
      <c r="B1061" s="11"/>
      <c r="C1061" s="11"/>
      <c r="D1061" s="11"/>
      <c r="E1061" s="12"/>
      <c r="F1061" s="12"/>
      <c r="G1061" s="12"/>
      <c r="H1061" s="12"/>
      <c r="I1061" s="12"/>
      <c r="J1061" s="12"/>
      <c r="K1061" s="12"/>
      <c r="L1061" s="12"/>
      <c r="M1061" s="11"/>
      <c r="Q1061" s="1" t="s">
        <v>741</v>
      </c>
    </row>
    <row r="1062" spans="1:17" ht="30" customHeight="1" x14ac:dyDescent="0.3">
      <c r="A1062" s="11"/>
      <c r="B1062" s="11"/>
      <c r="C1062" s="11"/>
      <c r="D1062" s="11"/>
      <c r="E1062" s="12"/>
      <c r="F1062" s="12"/>
      <c r="G1062" s="12"/>
      <c r="H1062" s="12"/>
      <c r="I1062" s="12"/>
      <c r="J1062" s="12"/>
      <c r="K1062" s="12"/>
      <c r="L1062" s="12"/>
      <c r="M1062" s="11"/>
      <c r="Q1062" s="1" t="s">
        <v>741</v>
      </c>
    </row>
    <row r="1063" spans="1:17" ht="30" customHeight="1" x14ac:dyDescent="0.3">
      <c r="A1063" s="11"/>
      <c r="B1063" s="11"/>
      <c r="C1063" s="11"/>
      <c r="D1063" s="11"/>
      <c r="E1063" s="12"/>
      <c r="F1063" s="12"/>
      <c r="G1063" s="12"/>
      <c r="H1063" s="12"/>
      <c r="I1063" s="12"/>
      <c r="J1063" s="12"/>
      <c r="K1063" s="12"/>
      <c r="L1063" s="12"/>
      <c r="M1063" s="11"/>
      <c r="Q1063" s="1" t="s">
        <v>741</v>
      </c>
    </row>
    <row r="1064" spans="1:17" ht="30" customHeight="1" x14ac:dyDescent="0.3">
      <c r="A1064" s="11"/>
      <c r="B1064" s="11"/>
      <c r="C1064" s="11"/>
      <c r="D1064" s="11"/>
      <c r="E1064" s="12"/>
      <c r="F1064" s="12"/>
      <c r="G1064" s="12"/>
      <c r="H1064" s="12"/>
      <c r="I1064" s="12"/>
      <c r="J1064" s="12"/>
      <c r="K1064" s="12"/>
      <c r="L1064" s="12"/>
      <c r="M1064" s="11"/>
      <c r="Q1064" s="1" t="s">
        <v>741</v>
      </c>
    </row>
    <row r="1065" spans="1:17" ht="30" customHeight="1" x14ac:dyDescent="0.3">
      <c r="A1065" s="11"/>
      <c r="B1065" s="11"/>
      <c r="C1065" s="11"/>
      <c r="D1065" s="11"/>
      <c r="E1065" s="12"/>
      <c r="F1065" s="12"/>
      <c r="G1065" s="12"/>
      <c r="H1065" s="12"/>
      <c r="I1065" s="12"/>
      <c r="J1065" s="12"/>
      <c r="K1065" s="12"/>
      <c r="L1065" s="12"/>
      <c r="M1065" s="11"/>
      <c r="Q1065" s="1" t="s">
        <v>741</v>
      </c>
    </row>
    <row r="1066" spans="1:17" ht="30" customHeight="1" x14ac:dyDescent="0.3">
      <c r="A1066" s="11"/>
      <c r="B1066" s="11"/>
      <c r="C1066" s="11"/>
      <c r="D1066" s="11"/>
      <c r="E1066" s="12"/>
      <c r="F1066" s="12"/>
      <c r="G1066" s="12"/>
      <c r="H1066" s="12"/>
      <c r="I1066" s="12"/>
      <c r="J1066" s="12"/>
      <c r="K1066" s="12"/>
      <c r="L1066" s="12"/>
      <c r="M1066" s="11"/>
      <c r="Q1066" s="1" t="s">
        <v>741</v>
      </c>
    </row>
    <row r="1067" spans="1:17" ht="30" customHeight="1" x14ac:dyDescent="0.3">
      <c r="A1067" s="11"/>
      <c r="B1067" s="11"/>
      <c r="C1067" s="11"/>
      <c r="D1067" s="11"/>
      <c r="E1067" s="12"/>
      <c r="F1067" s="12"/>
      <c r="G1067" s="12"/>
      <c r="H1067" s="12"/>
      <c r="I1067" s="12"/>
      <c r="J1067" s="12"/>
      <c r="K1067" s="12"/>
      <c r="L1067" s="12"/>
      <c r="M1067" s="11"/>
      <c r="Q1067" s="1" t="s">
        <v>741</v>
      </c>
    </row>
    <row r="1068" spans="1:17" ht="30" customHeight="1" x14ac:dyDescent="0.3">
      <c r="A1068" s="11"/>
      <c r="B1068" s="11"/>
      <c r="C1068" s="11"/>
      <c r="D1068" s="11"/>
      <c r="E1068" s="12"/>
      <c r="F1068" s="12"/>
      <c r="G1068" s="12"/>
      <c r="H1068" s="12"/>
      <c r="I1068" s="12"/>
      <c r="J1068" s="12"/>
      <c r="K1068" s="12"/>
      <c r="L1068" s="12"/>
      <c r="M1068" s="11"/>
      <c r="Q1068" s="1" t="s">
        <v>741</v>
      </c>
    </row>
    <row r="1069" spans="1:17" ht="30" customHeight="1" x14ac:dyDescent="0.3">
      <c r="A1069" s="11"/>
      <c r="B1069" s="11"/>
      <c r="C1069" s="11"/>
      <c r="D1069" s="11"/>
      <c r="E1069" s="12"/>
      <c r="F1069" s="12"/>
      <c r="G1069" s="12"/>
      <c r="H1069" s="12"/>
      <c r="I1069" s="12"/>
      <c r="J1069" s="12"/>
      <c r="K1069" s="12"/>
      <c r="L1069" s="12"/>
      <c r="M1069" s="11"/>
      <c r="Q1069" s="1" t="s">
        <v>741</v>
      </c>
    </row>
    <row r="1070" spans="1:17" ht="30" customHeight="1" x14ac:dyDescent="0.3">
      <c r="A1070" s="11"/>
      <c r="B1070" s="11"/>
      <c r="C1070" s="11"/>
      <c r="D1070" s="11"/>
      <c r="E1070" s="12"/>
      <c r="F1070" s="12"/>
      <c r="G1070" s="12"/>
      <c r="H1070" s="12"/>
      <c r="I1070" s="12"/>
      <c r="J1070" s="12"/>
      <c r="K1070" s="12"/>
      <c r="L1070" s="12"/>
      <c r="M1070" s="11"/>
      <c r="Q1070" s="1" t="s">
        <v>741</v>
      </c>
    </row>
    <row r="1071" spans="1:17" ht="30" customHeight="1" x14ac:dyDescent="0.3">
      <c r="A1071" s="11"/>
      <c r="B1071" s="11"/>
      <c r="C1071" s="11"/>
      <c r="D1071" s="11"/>
      <c r="E1071" s="12"/>
      <c r="F1071" s="12"/>
      <c r="G1071" s="12"/>
      <c r="H1071" s="12"/>
      <c r="I1071" s="12"/>
      <c r="J1071" s="12"/>
      <c r="K1071" s="12"/>
      <c r="L1071" s="12"/>
      <c r="M1071" s="11"/>
      <c r="Q1071" s="1" t="s">
        <v>741</v>
      </c>
    </row>
    <row r="1072" spans="1:17" ht="30" customHeight="1" x14ac:dyDescent="0.3">
      <c r="A1072" s="11"/>
      <c r="B1072" s="11"/>
      <c r="C1072" s="11"/>
      <c r="D1072" s="11"/>
      <c r="E1072" s="12"/>
      <c r="F1072" s="12"/>
      <c r="G1072" s="12"/>
      <c r="H1072" s="12"/>
      <c r="I1072" s="12"/>
      <c r="J1072" s="12"/>
      <c r="K1072" s="12"/>
      <c r="L1072" s="12"/>
      <c r="M1072" s="11"/>
      <c r="Q1072" s="1" t="s">
        <v>741</v>
      </c>
    </row>
    <row r="1073" spans="1:48" ht="30" customHeight="1" x14ac:dyDescent="0.3">
      <c r="A1073" s="11"/>
      <c r="B1073" s="11"/>
      <c r="C1073" s="11"/>
      <c r="D1073" s="11"/>
      <c r="E1073" s="12"/>
      <c r="F1073" s="12"/>
      <c r="G1073" s="12"/>
      <c r="H1073" s="12"/>
      <c r="I1073" s="12"/>
      <c r="J1073" s="12"/>
      <c r="K1073" s="12"/>
      <c r="L1073" s="12"/>
      <c r="M1073" s="11"/>
      <c r="Q1073" s="1" t="s">
        <v>741</v>
      </c>
    </row>
    <row r="1074" spans="1:48" ht="30" customHeight="1" x14ac:dyDescent="0.3">
      <c r="A1074" s="11"/>
      <c r="B1074" s="11"/>
      <c r="C1074" s="11"/>
      <c r="D1074" s="11"/>
      <c r="E1074" s="12"/>
      <c r="F1074" s="12"/>
      <c r="G1074" s="12"/>
      <c r="H1074" s="12"/>
      <c r="I1074" s="12"/>
      <c r="J1074" s="12"/>
      <c r="K1074" s="12"/>
      <c r="L1074" s="12"/>
      <c r="M1074" s="11"/>
      <c r="Q1074" s="1" t="s">
        <v>741</v>
      </c>
    </row>
    <row r="1075" spans="1:48" ht="30" customHeight="1" x14ac:dyDescent="0.3">
      <c r="A1075" s="11"/>
      <c r="B1075" s="11"/>
      <c r="C1075" s="11"/>
      <c r="D1075" s="11"/>
      <c r="E1075" s="12"/>
      <c r="F1075" s="12"/>
      <c r="G1075" s="12"/>
      <c r="H1075" s="12"/>
      <c r="I1075" s="12"/>
      <c r="J1075" s="12"/>
      <c r="K1075" s="12"/>
      <c r="L1075" s="12"/>
      <c r="M1075" s="11"/>
      <c r="Q1075" s="1" t="s">
        <v>741</v>
      </c>
    </row>
    <row r="1076" spans="1:48" ht="30" customHeight="1" x14ac:dyDescent="0.3">
      <c r="A1076" s="11"/>
      <c r="B1076" s="11"/>
      <c r="C1076" s="11"/>
      <c r="D1076" s="11"/>
      <c r="E1076" s="12"/>
      <c r="F1076" s="12"/>
      <c r="G1076" s="12"/>
      <c r="H1076" s="12"/>
      <c r="I1076" s="12"/>
      <c r="J1076" s="12"/>
      <c r="K1076" s="12"/>
      <c r="L1076" s="12"/>
      <c r="M1076" s="11"/>
      <c r="Q1076" s="1" t="s">
        <v>741</v>
      </c>
    </row>
    <row r="1077" spans="1:48" ht="30" customHeight="1" x14ac:dyDescent="0.3">
      <c r="A1077" s="13" t="s">
        <v>76</v>
      </c>
      <c r="B1077" s="11"/>
      <c r="C1077" s="11"/>
      <c r="D1077" s="11"/>
      <c r="E1077" s="12"/>
      <c r="F1077" s="12"/>
      <c r="G1077" s="12"/>
      <c r="H1077" s="12"/>
      <c r="I1077" s="12"/>
      <c r="J1077" s="12"/>
      <c r="K1077" s="12"/>
      <c r="L1077" s="12"/>
      <c r="M1077" s="11"/>
      <c r="N1077" t="s">
        <v>77</v>
      </c>
    </row>
    <row r="1078" spans="1:48" ht="30" customHeight="1" x14ac:dyDescent="0.3">
      <c r="A1078" s="13" t="s">
        <v>745</v>
      </c>
      <c r="B1078" s="13" t="s">
        <v>605</v>
      </c>
      <c r="C1078" s="11"/>
      <c r="D1078" s="11"/>
      <c r="E1078" s="12"/>
      <c r="F1078" s="12"/>
      <c r="G1078" s="12"/>
      <c r="H1078" s="12"/>
      <c r="I1078" s="12"/>
      <c r="J1078" s="12"/>
      <c r="K1078" s="12"/>
      <c r="L1078" s="12"/>
      <c r="M1078" s="11"/>
      <c r="Q1078" s="1" t="s">
        <v>746</v>
      </c>
    </row>
    <row r="1079" spans="1:48" ht="30" customHeight="1" x14ac:dyDescent="0.3">
      <c r="A1079" s="13" t="s">
        <v>299</v>
      </c>
      <c r="B1079" s="13" t="s">
        <v>300</v>
      </c>
      <c r="C1079" s="13" t="s">
        <v>82</v>
      </c>
      <c r="D1079" s="11">
        <v>2.5000000000000001E-2</v>
      </c>
      <c r="E1079" s="12"/>
      <c r="F1079" s="12"/>
      <c r="G1079" s="12"/>
      <c r="H1079" s="12"/>
      <c r="I1079" s="12"/>
      <c r="J1079" s="12"/>
      <c r="K1079" s="12"/>
      <c r="L1079" s="12"/>
      <c r="M1079" s="13" t="s">
        <v>52</v>
      </c>
      <c r="N1079" s="1" t="s">
        <v>301</v>
      </c>
      <c r="O1079" s="1" t="s">
        <v>52</v>
      </c>
      <c r="P1079" s="1" t="s">
        <v>52</v>
      </c>
      <c r="Q1079" s="1" t="s">
        <v>746</v>
      </c>
      <c r="R1079" s="1" t="s">
        <v>64</v>
      </c>
      <c r="S1079" s="1" t="s">
        <v>64</v>
      </c>
      <c r="T1079" s="1" t="s">
        <v>63</v>
      </c>
      <c r="AR1079" s="1" t="s">
        <v>52</v>
      </c>
      <c r="AS1079" s="1" t="s">
        <v>52</v>
      </c>
      <c r="AU1079" s="1" t="s">
        <v>747</v>
      </c>
      <c r="AV1079">
        <v>338</v>
      </c>
    </row>
    <row r="1080" spans="1:48" ht="30" customHeight="1" x14ac:dyDescent="0.3">
      <c r="A1080" s="13" t="s">
        <v>303</v>
      </c>
      <c r="B1080" s="13" t="s">
        <v>304</v>
      </c>
      <c r="C1080" s="13" t="s">
        <v>82</v>
      </c>
      <c r="D1080" s="11">
        <v>0.13600000000000001</v>
      </c>
      <c r="E1080" s="12"/>
      <c r="F1080" s="12"/>
      <c r="G1080" s="12"/>
      <c r="H1080" s="12"/>
      <c r="I1080" s="12"/>
      <c r="J1080" s="12"/>
      <c r="K1080" s="12"/>
      <c r="L1080" s="12"/>
      <c r="M1080" s="13" t="s">
        <v>52</v>
      </c>
      <c r="N1080" s="1" t="s">
        <v>305</v>
      </c>
      <c r="O1080" s="1" t="s">
        <v>52</v>
      </c>
      <c r="P1080" s="1" t="s">
        <v>52</v>
      </c>
      <c r="Q1080" s="1" t="s">
        <v>746</v>
      </c>
      <c r="R1080" s="1" t="s">
        <v>64</v>
      </c>
      <c r="S1080" s="1" t="s">
        <v>64</v>
      </c>
      <c r="T1080" s="1" t="s">
        <v>63</v>
      </c>
      <c r="AR1080" s="1" t="s">
        <v>52</v>
      </c>
      <c r="AS1080" s="1" t="s">
        <v>52</v>
      </c>
      <c r="AU1080" s="1" t="s">
        <v>748</v>
      </c>
      <c r="AV1080">
        <v>339</v>
      </c>
    </row>
    <row r="1081" spans="1:48" ht="30" customHeight="1" x14ac:dyDescent="0.3">
      <c r="A1081" s="13" t="s">
        <v>303</v>
      </c>
      <c r="B1081" s="13" t="s">
        <v>307</v>
      </c>
      <c r="C1081" s="13" t="s">
        <v>82</v>
      </c>
      <c r="D1081" s="11">
        <v>0.01</v>
      </c>
      <c r="E1081" s="12"/>
      <c r="F1081" s="12"/>
      <c r="G1081" s="12"/>
      <c r="H1081" s="12"/>
      <c r="I1081" s="12"/>
      <c r="J1081" s="12"/>
      <c r="K1081" s="12"/>
      <c r="L1081" s="12"/>
      <c r="M1081" s="13" t="s">
        <v>52</v>
      </c>
      <c r="N1081" s="1" t="s">
        <v>308</v>
      </c>
      <c r="O1081" s="1" t="s">
        <v>52</v>
      </c>
      <c r="P1081" s="1" t="s">
        <v>52</v>
      </c>
      <c r="Q1081" s="1" t="s">
        <v>746</v>
      </c>
      <c r="R1081" s="1" t="s">
        <v>64</v>
      </c>
      <c r="S1081" s="1" t="s">
        <v>64</v>
      </c>
      <c r="T1081" s="1" t="s">
        <v>63</v>
      </c>
      <c r="AR1081" s="1" t="s">
        <v>52</v>
      </c>
      <c r="AS1081" s="1" t="s">
        <v>52</v>
      </c>
      <c r="AU1081" s="1" t="s">
        <v>749</v>
      </c>
      <c r="AV1081">
        <v>340</v>
      </c>
    </row>
    <row r="1082" spans="1:48" ht="30" customHeight="1" x14ac:dyDescent="0.3">
      <c r="A1082" s="13" t="s">
        <v>310</v>
      </c>
      <c r="B1082" s="13" t="s">
        <v>311</v>
      </c>
      <c r="C1082" s="13" t="s">
        <v>82</v>
      </c>
      <c r="D1082" s="11">
        <v>2.5000000000000001E-2</v>
      </c>
      <c r="E1082" s="12"/>
      <c r="F1082" s="12"/>
      <c r="G1082" s="12"/>
      <c r="H1082" s="12"/>
      <c r="I1082" s="12"/>
      <c r="J1082" s="12"/>
      <c r="K1082" s="12"/>
      <c r="L1082" s="12"/>
      <c r="M1082" s="13" t="s">
        <v>52</v>
      </c>
      <c r="N1082" s="1" t="s">
        <v>312</v>
      </c>
      <c r="O1082" s="1" t="s">
        <v>52</v>
      </c>
      <c r="P1082" s="1" t="s">
        <v>52</v>
      </c>
      <c r="Q1082" s="1" t="s">
        <v>746</v>
      </c>
      <c r="R1082" s="1" t="s">
        <v>64</v>
      </c>
      <c r="S1082" s="1" t="s">
        <v>64</v>
      </c>
      <c r="T1082" s="1" t="s">
        <v>63</v>
      </c>
      <c r="AR1082" s="1" t="s">
        <v>52</v>
      </c>
      <c r="AS1082" s="1" t="s">
        <v>52</v>
      </c>
      <c r="AU1082" s="1" t="s">
        <v>750</v>
      </c>
      <c r="AV1082">
        <v>341</v>
      </c>
    </row>
    <row r="1083" spans="1:48" ht="30" customHeight="1" x14ac:dyDescent="0.3">
      <c r="A1083" s="13" t="s">
        <v>314</v>
      </c>
      <c r="B1083" s="13" t="s">
        <v>315</v>
      </c>
      <c r="C1083" s="13" t="s">
        <v>82</v>
      </c>
      <c r="D1083" s="11">
        <v>0.14599999999999999</v>
      </c>
      <c r="E1083" s="12"/>
      <c r="F1083" s="12"/>
      <c r="G1083" s="12"/>
      <c r="H1083" s="12"/>
      <c r="I1083" s="12"/>
      <c r="J1083" s="12"/>
      <c r="K1083" s="12"/>
      <c r="L1083" s="12"/>
      <c r="M1083" s="13" t="s">
        <v>52</v>
      </c>
      <c r="N1083" s="1" t="s">
        <v>316</v>
      </c>
      <c r="O1083" s="1" t="s">
        <v>52</v>
      </c>
      <c r="P1083" s="1" t="s">
        <v>52</v>
      </c>
      <c r="Q1083" s="1" t="s">
        <v>746</v>
      </c>
      <c r="R1083" s="1" t="s">
        <v>64</v>
      </c>
      <c r="S1083" s="1" t="s">
        <v>64</v>
      </c>
      <c r="T1083" s="1" t="s">
        <v>63</v>
      </c>
      <c r="AR1083" s="1" t="s">
        <v>52</v>
      </c>
      <c r="AS1083" s="1" t="s">
        <v>52</v>
      </c>
      <c r="AU1083" s="1" t="s">
        <v>751</v>
      </c>
      <c r="AV1083">
        <v>342</v>
      </c>
    </row>
    <row r="1084" spans="1:48" ht="30" customHeight="1" x14ac:dyDescent="0.3">
      <c r="A1084" s="11"/>
      <c r="B1084" s="11"/>
      <c r="C1084" s="11"/>
      <c r="D1084" s="11"/>
      <c r="E1084" s="12"/>
      <c r="F1084" s="12"/>
      <c r="G1084" s="12"/>
      <c r="H1084" s="12"/>
      <c r="I1084" s="12"/>
      <c r="J1084" s="12"/>
      <c r="K1084" s="12"/>
      <c r="L1084" s="12"/>
      <c r="M1084" s="11"/>
      <c r="Q1084" s="1" t="s">
        <v>746</v>
      </c>
    </row>
    <row r="1085" spans="1:48" ht="30" customHeight="1" x14ac:dyDescent="0.3">
      <c r="A1085" s="11"/>
      <c r="B1085" s="11"/>
      <c r="C1085" s="11"/>
      <c r="D1085" s="11"/>
      <c r="E1085" s="12"/>
      <c r="F1085" s="12"/>
      <c r="G1085" s="12"/>
      <c r="H1085" s="12"/>
      <c r="I1085" s="12"/>
      <c r="J1085" s="12"/>
      <c r="K1085" s="12"/>
      <c r="L1085" s="12"/>
      <c r="M1085" s="11"/>
      <c r="Q1085" s="1" t="s">
        <v>746</v>
      </c>
    </row>
    <row r="1086" spans="1:48" ht="30" customHeight="1" x14ac:dyDescent="0.3">
      <c r="A1086" s="11"/>
      <c r="B1086" s="11"/>
      <c r="C1086" s="11"/>
      <c r="D1086" s="11"/>
      <c r="E1086" s="12"/>
      <c r="F1086" s="12"/>
      <c r="G1086" s="12"/>
      <c r="H1086" s="12"/>
      <c r="I1086" s="12"/>
      <c r="J1086" s="12"/>
      <c r="K1086" s="12"/>
      <c r="L1086" s="12"/>
      <c r="M1086" s="11"/>
      <c r="Q1086" s="1" t="s">
        <v>746</v>
      </c>
    </row>
    <row r="1087" spans="1:48" ht="30" customHeight="1" x14ac:dyDescent="0.3">
      <c r="A1087" s="11"/>
      <c r="B1087" s="11"/>
      <c r="C1087" s="11"/>
      <c r="D1087" s="11"/>
      <c r="E1087" s="12"/>
      <c r="F1087" s="12"/>
      <c r="G1087" s="12"/>
      <c r="H1087" s="12"/>
      <c r="I1087" s="12"/>
      <c r="J1087" s="12"/>
      <c r="K1087" s="12"/>
      <c r="L1087" s="12"/>
      <c r="M1087" s="11"/>
      <c r="Q1087" s="1" t="s">
        <v>746</v>
      </c>
    </row>
    <row r="1088" spans="1:48" ht="30" customHeight="1" x14ac:dyDescent="0.3">
      <c r="A1088" s="11"/>
      <c r="B1088" s="11"/>
      <c r="C1088" s="11"/>
      <c r="D1088" s="11"/>
      <c r="E1088" s="12"/>
      <c r="F1088" s="12"/>
      <c r="G1088" s="12"/>
      <c r="H1088" s="12"/>
      <c r="I1088" s="12"/>
      <c r="J1088" s="12"/>
      <c r="K1088" s="12"/>
      <c r="L1088" s="12"/>
      <c r="M1088" s="11"/>
      <c r="Q1088" s="1" t="s">
        <v>746</v>
      </c>
    </row>
    <row r="1089" spans="1:48" ht="30" customHeight="1" x14ac:dyDescent="0.3">
      <c r="A1089" s="11"/>
      <c r="B1089" s="11"/>
      <c r="C1089" s="11"/>
      <c r="D1089" s="11"/>
      <c r="E1089" s="12"/>
      <c r="F1089" s="12"/>
      <c r="G1089" s="12"/>
      <c r="H1089" s="12"/>
      <c r="I1089" s="12"/>
      <c r="J1089" s="12"/>
      <c r="K1089" s="12"/>
      <c r="L1089" s="12"/>
      <c r="M1089" s="11"/>
      <c r="Q1089" s="1" t="s">
        <v>746</v>
      </c>
    </row>
    <row r="1090" spans="1:48" ht="30" customHeight="1" x14ac:dyDescent="0.3">
      <c r="A1090" s="11"/>
      <c r="B1090" s="11"/>
      <c r="C1090" s="11"/>
      <c r="D1090" s="11"/>
      <c r="E1090" s="12"/>
      <c r="F1090" s="12"/>
      <c r="G1090" s="12"/>
      <c r="H1090" s="12"/>
      <c r="I1090" s="12"/>
      <c r="J1090" s="12"/>
      <c r="K1090" s="12"/>
      <c r="L1090" s="12"/>
      <c r="M1090" s="11"/>
      <c r="Q1090" s="1" t="s">
        <v>746</v>
      </c>
    </row>
    <row r="1091" spans="1:48" ht="30" customHeight="1" x14ac:dyDescent="0.3">
      <c r="A1091" s="11"/>
      <c r="B1091" s="11"/>
      <c r="C1091" s="11"/>
      <c r="D1091" s="11"/>
      <c r="E1091" s="12"/>
      <c r="F1091" s="12"/>
      <c r="G1091" s="12"/>
      <c r="H1091" s="12"/>
      <c r="I1091" s="12"/>
      <c r="J1091" s="12"/>
      <c r="K1091" s="12"/>
      <c r="L1091" s="12"/>
      <c r="M1091" s="11"/>
      <c r="Q1091" s="1" t="s">
        <v>746</v>
      </c>
    </row>
    <row r="1092" spans="1:48" ht="30" customHeight="1" x14ac:dyDescent="0.3">
      <c r="A1092" s="11"/>
      <c r="B1092" s="11"/>
      <c r="C1092" s="11"/>
      <c r="D1092" s="11"/>
      <c r="E1092" s="12"/>
      <c r="F1092" s="12"/>
      <c r="G1092" s="12"/>
      <c r="H1092" s="12"/>
      <c r="I1092" s="12"/>
      <c r="J1092" s="12"/>
      <c r="K1092" s="12"/>
      <c r="L1092" s="12"/>
      <c r="M1092" s="11"/>
      <c r="Q1092" s="1" t="s">
        <v>746</v>
      </c>
    </row>
    <row r="1093" spans="1:48" ht="30" customHeight="1" x14ac:dyDescent="0.3">
      <c r="A1093" s="11"/>
      <c r="B1093" s="11"/>
      <c r="C1093" s="11"/>
      <c r="D1093" s="11"/>
      <c r="E1093" s="12"/>
      <c r="F1093" s="12"/>
      <c r="G1093" s="12"/>
      <c r="H1093" s="12"/>
      <c r="I1093" s="12"/>
      <c r="J1093" s="12"/>
      <c r="K1093" s="12"/>
      <c r="L1093" s="12"/>
      <c r="M1093" s="11"/>
      <c r="Q1093" s="1" t="s">
        <v>746</v>
      </c>
    </row>
    <row r="1094" spans="1:48" ht="30" customHeight="1" x14ac:dyDescent="0.3">
      <c r="A1094" s="11"/>
      <c r="B1094" s="11"/>
      <c r="C1094" s="11"/>
      <c r="D1094" s="11"/>
      <c r="E1094" s="12"/>
      <c r="F1094" s="12"/>
      <c r="G1094" s="12"/>
      <c r="H1094" s="12"/>
      <c r="I1094" s="12"/>
      <c r="J1094" s="12"/>
      <c r="K1094" s="12"/>
      <c r="L1094" s="12"/>
      <c r="M1094" s="11"/>
      <c r="Q1094" s="1" t="s">
        <v>746</v>
      </c>
    </row>
    <row r="1095" spans="1:48" ht="30" customHeight="1" x14ac:dyDescent="0.3">
      <c r="A1095" s="11"/>
      <c r="B1095" s="11"/>
      <c r="C1095" s="11"/>
      <c r="D1095" s="11"/>
      <c r="E1095" s="12"/>
      <c r="F1095" s="12"/>
      <c r="G1095" s="12"/>
      <c r="H1095" s="12"/>
      <c r="I1095" s="12"/>
      <c r="J1095" s="12"/>
      <c r="K1095" s="12"/>
      <c r="L1095" s="12"/>
      <c r="M1095" s="11"/>
      <c r="Q1095" s="1" t="s">
        <v>746</v>
      </c>
    </row>
    <row r="1096" spans="1:48" ht="30" customHeight="1" x14ac:dyDescent="0.3">
      <c r="A1096" s="11"/>
      <c r="B1096" s="11"/>
      <c r="C1096" s="11"/>
      <c r="D1096" s="11"/>
      <c r="E1096" s="12"/>
      <c r="F1096" s="12"/>
      <c r="G1096" s="12"/>
      <c r="H1096" s="12"/>
      <c r="I1096" s="12"/>
      <c r="J1096" s="12"/>
      <c r="K1096" s="12"/>
      <c r="L1096" s="12"/>
      <c r="M1096" s="11"/>
      <c r="Q1096" s="1" t="s">
        <v>746</v>
      </c>
    </row>
    <row r="1097" spans="1:48" ht="30" customHeight="1" x14ac:dyDescent="0.3">
      <c r="A1097" s="11"/>
      <c r="B1097" s="11"/>
      <c r="C1097" s="11"/>
      <c r="D1097" s="11"/>
      <c r="E1097" s="12"/>
      <c r="F1097" s="12"/>
      <c r="G1097" s="12"/>
      <c r="H1097" s="12"/>
      <c r="I1097" s="12"/>
      <c r="J1097" s="12"/>
      <c r="K1097" s="12"/>
      <c r="L1097" s="12"/>
      <c r="M1097" s="11"/>
      <c r="Q1097" s="1" t="s">
        <v>746</v>
      </c>
    </row>
    <row r="1098" spans="1:48" ht="30" customHeight="1" x14ac:dyDescent="0.3">
      <c r="A1098" s="11"/>
      <c r="B1098" s="11"/>
      <c r="C1098" s="11"/>
      <c r="D1098" s="11"/>
      <c r="E1098" s="12"/>
      <c r="F1098" s="12"/>
      <c r="G1098" s="12"/>
      <c r="H1098" s="12"/>
      <c r="I1098" s="12"/>
      <c r="J1098" s="12"/>
      <c r="K1098" s="12"/>
      <c r="L1098" s="12"/>
      <c r="M1098" s="11"/>
      <c r="Q1098" s="1" t="s">
        <v>746</v>
      </c>
    </row>
    <row r="1099" spans="1:48" ht="30" customHeight="1" x14ac:dyDescent="0.3">
      <c r="A1099" s="11"/>
      <c r="B1099" s="11"/>
      <c r="C1099" s="11"/>
      <c r="D1099" s="11"/>
      <c r="E1099" s="12"/>
      <c r="F1099" s="12"/>
      <c r="G1099" s="12"/>
      <c r="H1099" s="12"/>
      <c r="I1099" s="12"/>
      <c r="J1099" s="12"/>
      <c r="K1099" s="12"/>
      <c r="L1099" s="12"/>
      <c r="M1099" s="11"/>
      <c r="Q1099" s="1" t="s">
        <v>746</v>
      </c>
    </row>
    <row r="1100" spans="1:48" ht="30" customHeight="1" x14ac:dyDescent="0.3">
      <c r="A1100" s="11"/>
      <c r="B1100" s="11"/>
      <c r="C1100" s="11"/>
      <c r="D1100" s="11"/>
      <c r="E1100" s="12"/>
      <c r="F1100" s="12"/>
      <c r="G1100" s="12"/>
      <c r="H1100" s="12"/>
      <c r="I1100" s="12"/>
      <c r="J1100" s="12"/>
      <c r="K1100" s="12"/>
      <c r="L1100" s="12"/>
      <c r="M1100" s="11"/>
      <c r="Q1100" s="1" t="s">
        <v>746</v>
      </c>
    </row>
    <row r="1101" spans="1:48" ht="30" customHeight="1" x14ac:dyDescent="0.3">
      <c r="A1101" s="11"/>
      <c r="B1101" s="11"/>
      <c r="C1101" s="11"/>
      <c r="D1101" s="11"/>
      <c r="E1101" s="12"/>
      <c r="F1101" s="12"/>
      <c r="G1101" s="12"/>
      <c r="H1101" s="12"/>
      <c r="I1101" s="12"/>
      <c r="J1101" s="12"/>
      <c r="K1101" s="12"/>
      <c r="L1101" s="12"/>
      <c r="M1101" s="11"/>
      <c r="Q1101" s="1" t="s">
        <v>746</v>
      </c>
    </row>
    <row r="1102" spans="1:48" ht="30" customHeight="1" x14ac:dyDescent="0.3">
      <c r="A1102" s="13" t="s">
        <v>76</v>
      </c>
      <c r="B1102" s="11"/>
      <c r="C1102" s="11"/>
      <c r="D1102" s="11"/>
      <c r="E1102" s="12"/>
      <c r="F1102" s="12"/>
      <c r="G1102" s="12"/>
      <c r="H1102" s="12"/>
      <c r="I1102" s="12"/>
      <c r="J1102" s="12"/>
      <c r="K1102" s="12"/>
      <c r="L1102" s="12"/>
      <c r="M1102" s="11"/>
      <c r="N1102" t="s">
        <v>77</v>
      </c>
    </row>
    <row r="1103" spans="1:48" ht="30" customHeight="1" x14ac:dyDescent="0.3">
      <c r="A1103" s="13" t="s">
        <v>754</v>
      </c>
      <c r="B1103" s="13" t="s">
        <v>756</v>
      </c>
      <c r="C1103" s="11"/>
      <c r="D1103" s="11"/>
      <c r="E1103" s="12"/>
      <c r="F1103" s="12"/>
      <c r="G1103" s="12"/>
      <c r="H1103" s="12"/>
      <c r="I1103" s="12"/>
      <c r="J1103" s="12"/>
      <c r="K1103" s="12"/>
      <c r="L1103" s="12"/>
      <c r="M1103" s="11"/>
      <c r="Q1103" s="1" t="s">
        <v>755</v>
      </c>
    </row>
    <row r="1104" spans="1:48" ht="30" customHeight="1" x14ac:dyDescent="0.3">
      <c r="A1104" s="13" t="s">
        <v>59</v>
      </c>
      <c r="B1104" s="13" t="s">
        <v>60</v>
      </c>
      <c r="C1104" s="13" t="s">
        <v>61</v>
      </c>
      <c r="D1104" s="11">
        <v>1</v>
      </c>
      <c r="E1104" s="12"/>
      <c r="F1104" s="12"/>
      <c r="G1104" s="12"/>
      <c r="H1104" s="12"/>
      <c r="I1104" s="12"/>
      <c r="J1104" s="12"/>
      <c r="K1104" s="12"/>
      <c r="L1104" s="12"/>
      <c r="M1104" s="13" t="s">
        <v>52</v>
      </c>
      <c r="N1104" s="1" t="s">
        <v>62</v>
      </c>
      <c r="O1104" s="1" t="s">
        <v>52</v>
      </c>
      <c r="P1104" s="1" t="s">
        <v>52</v>
      </c>
      <c r="Q1104" s="1" t="s">
        <v>755</v>
      </c>
      <c r="R1104" s="1" t="s">
        <v>63</v>
      </c>
      <c r="S1104" s="1" t="s">
        <v>64</v>
      </c>
      <c r="T1104" s="1" t="s">
        <v>64</v>
      </c>
      <c r="AR1104" s="1" t="s">
        <v>52</v>
      </c>
      <c r="AS1104" s="1" t="s">
        <v>52</v>
      </c>
      <c r="AU1104" s="1" t="s">
        <v>757</v>
      </c>
      <c r="AV1104">
        <v>345</v>
      </c>
    </row>
    <row r="1105" spans="1:48" ht="30" customHeight="1" x14ac:dyDescent="0.3">
      <c r="A1105" s="13" t="s">
        <v>66</v>
      </c>
      <c r="B1105" s="13" t="s">
        <v>67</v>
      </c>
      <c r="C1105" s="13" t="s">
        <v>68</v>
      </c>
      <c r="D1105" s="11">
        <v>10</v>
      </c>
      <c r="E1105" s="12"/>
      <c r="F1105" s="12"/>
      <c r="G1105" s="12"/>
      <c r="H1105" s="12"/>
      <c r="I1105" s="12"/>
      <c r="J1105" s="12"/>
      <c r="K1105" s="12"/>
      <c r="L1105" s="12"/>
      <c r="M1105" s="13" t="s">
        <v>52</v>
      </c>
      <c r="N1105" s="1" t="s">
        <v>69</v>
      </c>
      <c r="O1105" s="1" t="s">
        <v>52</v>
      </c>
      <c r="P1105" s="1" t="s">
        <v>52</v>
      </c>
      <c r="Q1105" s="1" t="s">
        <v>755</v>
      </c>
      <c r="R1105" s="1" t="s">
        <v>63</v>
      </c>
      <c r="S1105" s="1" t="s">
        <v>64</v>
      </c>
      <c r="T1105" s="1" t="s">
        <v>64</v>
      </c>
      <c r="AR1105" s="1" t="s">
        <v>52</v>
      </c>
      <c r="AS1105" s="1" t="s">
        <v>52</v>
      </c>
      <c r="AU1105" s="1" t="s">
        <v>758</v>
      </c>
      <c r="AV1105">
        <v>346</v>
      </c>
    </row>
    <row r="1106" spans="1:48" ht="30" customHeight="1" x14ac:dyDescent="0.3">
      <c r="A1106" s="11"/>
      <c r="B1106" s="11"/>
      <c r="C1106" s="11"/>
      <c r="D1106" s="11"/>
      <c r="E1106" s="12"/>
      <c r="F1106" s="12"/>
      <c r="G1106" s="12"/>
      <c r="H1106" s="12"/>
      <c r="I1106" s="12"/>
      <c r="J1106" s="12"/>
      <c r="K1106" s="12"/>
      <c r="L1106" s="12"/>
      <c r="M1106" s="11"/>
      <c r="Q1106" s="1" t="s">
        <v>755</v>
      </c>
    </row>
    <row r="1107" spans="1:48" ht="30" customHeight="1" x14ac:dyDescent="0.3">
      <c r="A1107" s="11"/>
      <c r="B1107" s="11"/>
      <c r="C1107" s="11"/>
      <c r="D1107" s="11"/>
      <c r="E1107" s="12"/>
      <c r="F1107" s="12"/>
      <c r="G1107" s="12"/>
      <c r="H1107" s="12"/>
      <c r="I1107" s="12"/>
      <c r="J1107" s="12"/>
      <c r="K1107" s="12"/>
      <c r="L1107" s="12"/>
      <c r="M1107" s="11"/>
      <c r="Q1107" s="1" t="s">
        <v>755</v>
      </c>
    </row>
    <row r="1108" spans="1:48" ht="30" customHeight="1" x14ac:dyDescent="0.3">
      <c r="A1108" s="11"/>
      <c r="B1108" s="11"/>
      <c r="C1108" s="11"/>
      <c r="D1108" s="11"/>
      <c r="E1108" s="12"/>
      <c r="F1108" s="12"/>
      <c r="G1108" s="12"/>
      <c r="H1108" s="12"/>
      <c r="I1108" s="12"/>
      <c r="J1108" s="12"/>
      <c r="K1108" s="12"/>
      <c r="L1108" s="12"/>
      <c r="M1108" s="11"/>
      <c r="Q1108" s="1" t="s">
        <v>755</v>
      </c>
    </row>
    <row r="1109" spans="1:48" ht="30" customHeight="1" x14ac:dyDescent="0.3">
      <c r="A1109" s="11"/>
      <c r="B1109" s="11"/>
      <c r="C1109" s="11"/>
      <c r="D1109" s="11"/>
      <c r="E1109" s="12"/>
      <c r="F1109" s="12"/>
      <c r="G1109" s="12"/>
      <c r="H1109" s="12"/>
      <c r="I1109" s="12"/>
      <c r="J1109" s="12"/>
      <c r="K1109" s="12"/>
      <c r="L1109" s="12"/>
      <c r="M1109" s="11"/>
      <c r="Q1109" s="1" t="s">
        <v>755</v>
      </c>
    </row>
    <row r="1110" spans="1:48" ht="30" customHeight="1" x14ac:dyDescent="0.3">
      <c r="A1110" s="11"/>
      <c r="B1110" s="11"/>
      <c r="C1110" s="11"/>
      <c r="D1110" s="11"/>
      <c r="E1110" s="12"/>
      <c r="F1110" s="12"/>
      <c r="G1110" s="12"/>
      <c r="H1110" s="12"/>
      <c r="I1110" s="12"/>
      <c r="J1110" s="12"/>
      <c r="K1110" s="12"/>
      <c r="L1110" s="12"/>
      <c r="M1110" s="11"/>
      <c r="Q1110" s="1" t="s">
        <v>755</v>
      </c>
    </row>
    <row r="1111" spans="1:48" ht="30" customHeight="1" x14ac:dyDescent="0.3">
      <c r="A1111" s="11"/>
      <c r="B1111" s="11"/>
      <c r="C1111" s="11"/>
      <c r="D1111" s="11"/>
      <c r="E1111" s="12"/>
      <c r="F1111" s="12"/>
      <c r="G1111" s="12"/>
      <c r="H1111" s="12"/>
      <c r="I1111" s="12"/>
      <c r="J1111" s="12"/>
      <c r="K1111" s="12"/>
      <c r="L1111" s="12"/>
      <c r="M1111" s="11"/>
      <c r="Q1111" s="1" t="s">
        <v>755</v>
      </c>
    </row>
    <row r="1112" spans="1:48" ht="30" customHeight="1" x14ac:dyDescent="0.3">
      <c r="A1112" s="11"/>
      <c r="B1112" s="11"/>
      <c r="C1112" s="11"/>
      <c r="D1112" s="11"/>
      <c r="E1112" s="12"/>
      <c r="F1112" s="12"/>
      <c r="G1112" s="12"/>
      <c r="H1112" s="12"/>
      <c r="I1112" s="12"/>
      <c r="J1112" s="12"/>
      <c r="K1112" s="12"/>
      <c r="L1112" s="12"/>
      <c r="M1112" s="11"/>
      <c r="Q1112" s="1" t="s">
        <v>755</v>
      </c>
    </row>
    <row r="1113" spans="1:48" ht="30" customHeight="1" x14ac:dyDescent="0.3">
      <c r="A1113" s="11"/>
      <c r="B1113" s="11"/>
      <c r="C1113" s="11"/>
      <c r="D1113" s="11"/>
      <c r="E1113" s="12"/>
      <c r="F1113" s="12"/>
      <c r="G1113" s="12"/>
      <c r="H1113" s="12"/>
      <c r="I1113" s="12"/>
      <c r="J1113" s="12"/>
      <c r="K1113" s="12"/>
      <c r="L1113" s="12"/>
      <c r="M1113" s="11"/>
      <c r="Q1113" s="1" t="s">
        <v>755</v>
      </c>
    </row>
    <row r="1114" spans="1:48" ht="30" customHeight="1" x14ac:dyDescent="0.3">
      <c r="A1114" s="11"/>
      <c r="B1114" s="11"/>
      <c r="C1114" s="11"/>
      <c r="D1114" s="11"/>
      <c r="E1114" s="12"/>
      <c r="F1114" s="12"/>
      <c r="G1114" s="12"/>
      <c r="H1114" s="12"/>
      <c r="I1114" s="12"/>
      <c r="J1114" s="12"/>
      <c r="K1114" s="12"/>
      <c r="L1114" s="12"/>
      <c r="M1114" s="11"/>
      <c r="Q1114" s="1" t="s">
        <v>755</v>
      </c>
    </row>
    <row r="1115" spans="1:48" ht="30" customHeight="1" x14ac:dyDescent="0.3">
      <c r="A1115" s="11"/>
      <c r="B1115" s="11"/>
      <c r="C1115" s="11"/>
      <c r="D1115" s="11"/>
      <c r="E1115" s="12"/>
      <c r="F1115" s="12"/>
      <c r="G1115" s="12"/>
      <c r="H1115" s="12"/>
      <c r="I1115" s="12"/>
      <c r="J1115" s="12"/>
      <c r="K1115" s="12"/>
      <c r="L1115" s="12"/>
      <c r="M1115" s="11"/>
      <c r="Q1115" s="1" t="s">
        <v>755</v>
      </c>
    </row>
    <row r="1116" spans="1:48" ht="30" customHeight="1" x14ac:dyDescent="0.3">
      <c r="A1116" s="11"/>
      <c r="B1116" s="11"/>
      <c r="C1116" s="11"/>
      <c r="D1116" s="11"/>
      <c r="E1116" s="12"/>
      <c r="F1116" s="12"/>
      <c r="G1116" s="12"/>
      <c r="H1116" s="12"/>
      <c r="I1116" s="12"/>
      <c r="J1116" s="12"/>
      <c r="K1116" s="12"/>
      <c r="L1116" s="12"/>
      <c r="M1116" s="11"/>
      <c r="Q1116" s="1" t="s">
        <v>755</v>
      </c>
    </row>
    <row r="1117" spans="1:48" ht="30" customHeight="1" x14ac:dyDescent="0.3">
      <c r="A1117" s="11"/>
      <c r="B1117" s="11"/>
      <c r="C1117" s="11"/>
      <c r="D1117" s="11"/>
      <c r="E1117" s="12"/>
      <c r="F1117" s="12"/>
      <c r="G1117" s="12"/>
      <c r="H1117" s="12"/>
      <c r="I1117" s="12"/>
      <c r="J1117" s="12"/>
      <c r="K1117" s="12"/>
      <c r="L1117" s="12"/>
      <c r="M1117" s="11"/>
      <c r="Q1117" s="1" t="s">
        <v>755</v>
      </c>
    </row>
    <row r="1118" spans="1:48" ht="30" customHeight="1" x14ac:dyDescent="0.3">
      <c r="A1118" s="11"/>
      <c r="B1118" s="11"/>
      <c r="C1118" s="11"/>
      <c r="D1118" s="11"/>
      <c r="E1118" s="12"/>
      <c r="F1118" s="12"/>
      <c r="G1118" s="12"/>
      <c r="H1118" s="12"/>
      <c r="I1118" s="12"/>
      <c r="J1118" s="12"/>
      <c r="K1118" s="12"/>
      <c r="L1118" s="12"/>
      <c r="M1118" s="11"/>
      <c r="Q1118" s="1" t="s">
        <v>755</v>
      </c>
    </row>
    <row r="1119" spans="1:48" ht="30" customHeight="1" x14ac:dyDescent="0.3">
      <c r="A1119" s="11"/>
      <c r="B1119" s="11"/>
      <c r="C1119" s="11"/>
      <c r="D1119" s="11"/>
      <c r="E1119" s="12"/>
      <c r="F1119" s="12"/>
      <c r="G1119" s="12"/>
      <c r="H1119" s="12"/>
      <c r="I1119" s="12"/>
      <c r="J1119" s="12"/>
      <c r="K1119" s="12"/>
      <c r="L1119" s="12"/>
      <c r="M1119" s="11"/>
      <c r="Q1119" s="1" t="s">
        <v>755</v>
      </c>
    </row>
    <row r="1120" spans="1:48" ht="30" customHeight="1" x14ac:dyDescent="0.3">
      <c r="A1120" s="11"/>
      <c r="B1120" s="11"/>
      <c r="C1120" s="11"/>
      <c r="D1120" s="11"/>
      <c r="E1120" s="12"/>
      <c r="F1120" s="12"/>
      <c r="G1120" s="12"/>
      <c r="H1120" s="12"/>
      <c r="I1120" s="12"/>
      <c r="J1120" s="12"/>
      <c r="K1120" s="12"/>
      <c r="L1120" s="12"/>
      <c r="M1120" s="11"/>
      <c r="Q1120" s="1" t="s">
        <v>755</v>
      </c>
    </row>
    <row r="1121" spans="1:48" ht="30" customHeight="1" x14ac:dyDescent="0.3">
      <c r="A1121" s="11"/>
      <c r="B1121" s="11"/>
      <c r="C1121" s="11"/>
      <c r="D1121" s="11"/>
      <c r="E1121" s="12"/>
      <c r="F1121" s="12"/>
      <c r="G1121" s="12"/>
      <c r="H1121" s="12"/>
      <c r="I1121" s="12"/>
      <c r="J1121" s="12"/>
      <c r="K1121" s="12"/>
      <c r="L1121" s="12"/>
      <c r="M1121" s="11"/>
      <c r="Q1121" s="1" t="s">
        <v>755</v>
      </c>
    </row>
    <row r="1122" spans="1:48" ht="30" customHeight="1" x14ac:dyDescent="0.3">
      <c r="A1122" s="11"/>
      <c r="B1122" s="11"/>
      <c r="C1122" s="11"/>
      <c r="D1122" s="11"/>
      <c r="E1122" s="12"/>
      <c r="F1122" s="12"/>
      <c r="G1122" s="12"/>
      <c r="H1122" s="12"/>
      <c r="I1122" s="12"/>
      <c r="J1122" s="12"/>
      <c r="K1122" s="12"/>
      <c r="L1122" s="12"/>
      <c r="M1122" s="11"/>
      <c r="Q1122" s="1" t="s">
        <v>755</v>
      </c>
    </row>
    <row r="1123" spans="1:48" ht="30" customHeight="1" x14ac:dyDescent="0.3">
      <c r="A1123" s="11"/>
      <c r="B1123" s="11"/>
      <c r="C1123" s="11"/>
      <c r="D1123" s="11"/>
      <c r="E1123" s="12"/>
      <c r="F1123" s="12"/>
      <c r="G1123" s="12"/>
      <c r="H1123" s="12"/>
      <c r="I1123" s="12"/>
      <c r="J1123" s="12"/>
      <c r="K1123" s="12"/>
      <c r="L1123" s="12"/>
      <c r="M1123" s="11"/>
      <c r="Q1123" s="1" t="s">
        <v>755</v>
      </c>
    </row>
    <row r="1124" spans="1:48" ht="30" customHeight="1" x14ac:dyDescent="0.3">
      <c r="A1124" s="11"/>
      <c r="B1124" s="11"/>
      <c r="C1124" s="11"/>
      <c r="D1124" s="11"/>
      <c r="E1124" s="12"/>
      <c r="F1124" s="12"/>
      <c r="G1124" s="12"/>
      <c r="H1124" s="12"/>
      <c r="I1124" s="12"/>
      <c r="J1124" s="12"/>
      <c r="K1124" s="12"/>
      <c r="L1124" s="12"/>
      <c r="M1124" s="11"/>
      <c r="Q1124" s="1" t="s">
        <v>755</v>
      </c>
    </row>
    <row r="1125" spans="1:48" ht="30" customHeight="1" x14ac:dyDescent="0.3">
      <c r="A1125" s="11"/>
      <c r="B1125" s="11"/>
      <c r="C1125" s="11"/>
      <c r="D1125" s="11"/>
      <c r="E1125" s="12"/>
      <c r="F1125" s="12"/>
      <c r="G1125" s="12"/>
      <c r="H1125" s="12"/>
      <c r="I1125" s="12"/>
      <c r="J1125" s="12"/>
      <c r="K1125" s="12"/>
      <c r="L1125" s="12"/>
      <c r="M1125" s="11"/>
      <c r="Q1125" s="1" t="s">
        <v>755</v>
      </c>
    </row>
    <row r="1126" spans="1:48" ht="30" customHeight="1" x14ac:dyDescent="0.3">
      <c r="A1126" s="11"/>
      <c r="B1126" s="11"/>
      <c r="C1126" s="11"/>
      <c r="D1126" s="11"/>
      <c r="E1126" s="12"/>
      <c r="F1126" s="12"/>
      <c r="G1126" s="12"/>
      <c r="H1126" s="12"/>
      <c r="I1126" s="12"/>
      <c r="J1126" s="12"/>
      <c r="K1126" s="12"/>
      <c r="L1126" s="12"/>
      <c r="M1126" s="11"/>
      <c r="Q1126" s="1" t="s">
        <v>755</v>
      </c>
    </row>
    <row r="1127" spans="1:48" ht="30" customHeight="1" x14ac:dyDescent="0.3">
      <c r="A1127" s="13" t="s">
        <v>76</v>
      </c>
      <c r="B1127" s="11"/>
      <c r="C1127" s="11"/>
      <c r="D1127" s="11"/>
      <c r="E1127" s="12"/>
      <c r="F1127" s="12"/>
      <c r="G1127" s="12"/>
      <c r="H1127" s="12"/>
      <c r="I1127" s="12"/>
      <c r="J1127" s="12"/>
      <c r="K1127" s="12"/>
      <c r="L1127" s="12"/>
      <c r="M1127" s="11"/>
      <c r="N1127" t="s">
        <v>77</v>
      </c>
    </row>
    <row r="1128" spans="1:48" ht="30" customHeight="1" x14ac:dyDescent="0.3">
      <c r="A1128" s="13" t="s">
        <v>759</v>
      </c>
      <c r="B1128" s="13" t="s">
        <v>756</v>
      </c>
      <c r="C1128" s="11"/>
      <c r="D1128" s="11"/>
      <c r="E1128" s="12"/>
      <c r="F1128" s="12"/>
      <c r="G1128" s="12"/>
      <c r="H1128" s="12"/>
      <c r="I1128" s="12"/>
      <c r="J1128" s="12"/>
      <c r="K1128" s="12"/>
      <c r="L1128" s="12"/>
      <c r="M1128" s="11"/>
      <c r="Q1128" s="1" t="s">
        <v>760</v>
      </c>
    </row>
    <row r="1129" spans="1:48" ht="30" customHeight="1" x14ac:dyDescent="0.3">
      <c r="A1129" s="13" t="s">
        <v>144</v>
      </c>
      <c r="B1129" s="13" t="s">
        <v>52</v>
      </c>
      <c r="C1129" s="13" t="s">
        <v>68</v>
      </c>
      <c r="D1129" s="11">
        <v>12</v>
      </c>
      <c r="E1129" s="12"/>
      <c r="F1129" s="12"/>
      <c r="G1129" s="12"/>
      <c r="H1129" s="12"/>
      <c r="I1129" s="12"/>
      <c r="J1129" s="12"/>
      <c r="K1129" s="12"/>
      <c r="L1129" s="12"/>
      <c r="M1129" s="13" t="s">
        <v>52</v>
      </c>
      <c r="N1129" s="1" t="s">
        <v>145</v>
      </c>
      <c r="O1129" s="1" t="s">
        <v>52</v>
      </c>
      <c r="P1129" s="1" t="s">
        <v>52</v>
      </c>
      <c r="Q1129" s="1" t="s">
        <v>760</v>
      </c>
      <c r="R1129" s="1" t="s">
        <v>64</v>
      </c>
      <c r="S1129" s="1" t="s">
        <v>64</v>
      </c>
      <c r="T1129" s="1" t="s">
        <v>63</v>
      </c>
      <c r="AR1129" s="1" t="s">
        <v>52</v>
      </c>
      <c r="AS1129" s="1" t="s">
        <v>52</v>
      </c>
      <c r="AU1129" s="1" t="s">
        <v>761</v>
      </c>
      <c r="AV1129">
        <v>349</v>
      </c>
    </row>
    <row r="1130" spans="1:48" ht="30" customHeight="1" x14ac:dyDescent="0.3">
      <c r="A1130" s="13" t="s">
        <v>147</v>
      </c>
      <c r="B1130" s="13" t="s">
        <v>148</v>
      </c>
      <c r="C1130" s="13" t="s">
        <v>68</v>
      </c>
      <c r="D1130" s="11">
        <v>34</v>
      </c>
      <c r="E1130" s="12"/>
      <c r="F1130" s="12"/>
      <c r="G1130" s="12"/>
      <c r="H1130" s="12"/>
      <c r="I1130" s="12"/>
      <c r="J1130" s="12"/>
      <c r="K1130" s="12"/>
      <c r="L1130" s="12"/>
      <c r="M1130" s="13" t="s">
        <v>52</v>
      </c>
      <c r="N1130" s="1" t="s">
        <v>149</v>
      </c>
      <c r="O1130" s="1" t="s">
        <v>52</v>
      </c>
      <c r="P1130" s="1" t="s">
        <v>52</v>
      </c>
      <c r="Q1130" s="1" t="s">
        <v>760</v>
      </c>
      <c r="R1130" s="1" t="s">
        <v>64</v>
      </c>
      <c r="S1130" s="1" t="s">
        <v>64</v>
      </c>
      <c r="T1130" s="1" t="s">
        <v>63</v>
      </c>
      <c r="AR1130" s="1" t="s">
        <v>52</v>
      </c>
      <c r="AS1130" s="1" t="s">
        <v>52</v>
      </c>
      <c r="AU1130" s="1" t="s">
        <v>762</v>
      </c>
      <c r="AV1130">
        <v>351</v>
      </c>
    </row>
    <row r="1131" spans="1:48" ht="30" customHeight="1" x14ac:dyDescent="0.3">
      <c r="A1131" s="13" t="s">
        <v>167</v>
      </c>
      <c r="B1131" s="13" t="s">
        <v>168</v>
      </c>
      <c r="C1131" s="13" t="s">
        <v>97</v>
      </c>
      <c r="D1131" s="11">
        <v>269</v>
      </c>
      <c r="E1131" s="12"/>
      <c r="F1131" s="12"/>
      <c r="G1131" s="12"/>
      <c r="H1131" s="12"/>
      <c r="I1131" s="12"/>
      <c r="J1131" s="12"/>
      <c r="K1131" s="12"/>
      <c r="L1131" s="12"/>
      <c r="M1131" s="13" t="s">
        <v>52</v>
      </c>
      <c r="N1131" s="1" t="s">
        <v>169</v>
      </c>
      <c r="O1131" s="1" t="s">
        <v>52</v>
      </c>
      <c r="P1131" s="1" t="s">
        <v>52</v>
      </c>
      <c r="Q1131" s="1" t="s">
        <v>760</v>
      </c>
      <c r="R1131" s="1" t="s">
        <v>63</v>
      </c>
      <c r="S1131" s="1" t="s">
        <v>64</v>
      </c>
      <c r="T1131" s="1" t="s">
        <v>64</v>
      </c>
      <c r="AR1131" s="1" t="s">
        <v>52</v>
      </c>
      <c r="AS1131" s="1" t="s">
        <v>52</v>
      </c>
      <c r="AU1131" s="1" t="s">
        <v>763</v>
      </c>
      <c r="AV1131">
        <v>354</v>
      </c>
    </row>
    <row r="1132" spans="1:48" ht="30" customHeight="1" x14ac:dyDescent="0.3">
      <c r="A1132" s="13" t="s">
        <v>171</v>
      </c>
      <c r="B1132" s="13" t="s">
        <v>172</v>
      </c>
      <c r="C1132" s="13" t="s">
        <v>97</v>
      </c>
      <c r="D1132" s="11">
        <v>52</v>
      </c>
      <c r="E1132" s="12"/>
      <c r="F1132" s="12"/>
      <c r="G1132" s="12"/>
      <c r="H1132" s="12"/>
      <c r="I1132" s="12"/>
      <c r="J1132" s="12"/>
      <c r="K1132" s="12"/>
      <c r="L1132" s="12"/>
      <c r="M1132" s="13" t="s">
        <v>52</v>
      </c>
      <c r="N1132" s="1" t="s">
        <v>173</v>
      </c>
      <c r="O1132" s="1" t="s">
        <v>52</v>
      </c>
      <c r="P1132" s="1" t="s">
        <v>52</v>
      </c>
      <c r="Q1132" s="1" t="s">
        <v>760</v>
      </c>
      <c r="R1132" s="1" t="s">
        <v>63</v>
      </c>
      <c r="S1132" s="1" t="s">
        <v>64</v>
      </c>
      <c r="T1132" s="1" t="s">
        <v>64</v>
      </c>
      <c r="AR1132" s="1" t="s">
        <v>52</v>
      </c>
      <c r="AS1132" s="1" t="s">
        <v>52</v>
      </c>
      <c r="AU1132" s="1" t="s">
        <v>764</v>
      </c>
      <c r="AV1132">
        <v>355</v>
      </c>
    </row>
    <row r="1133" spans="1:48" ht="30" customHeight="1" x14ac:dyDescent="0.3">
      <c r="A1133" s="13" t="s">
        <v>765</v>
      </c>
      <c r="B1133" s="13" t="s">
        <v>766</v>
      </c>
      <c r="C1133" s="13" t="s">
        <v>177</v>
      </c>
      <c r="D1133" s="11">
        <v>1</v>
      </c>
      <c r="E1133" s="12"/>
      <c r="F1133" s="12"/>
      <c r="G1133" s="12"/>
      <c r="H1133" s="12"/>
      <c r="I1133" s="12"/>
      <c r="J1133" s="12"/>
      <c r="K1133" s="12"/>
      <c r="L1133" s="12"/>
      <c r="M1133" s="13" t="s">
        <v>52</v>
      </c>
      <c r="N1133" s="1" t="s">
        <v>767</v>
      </c>
      <c r="O1133" s="1" t="s">
        <v>52</v>
      </c>
      <c r="P1133" s="1" t="s">
        <v>52</v>
      </c>
      <c r="Q1133" s="1" t="s">
        <v>760</v>
      </c>
      <c r="R1133" s="1" t="s">
        <v>63</v>
      </c>
      <c r="S1133" s="1" t="s">
        <v>64</v>
      </c>
      <c r="T1133" s="1" t="s">
        <v>64</v>
      </c>
      <c r="AR1133" s="1" t="s">
        <v>52</v>
      </c>
      <c r="AS1133" s="1" t="s">
        <v>52</v>
      </c>
      <c r="AU1133" s="1" t="s">
        <v>768</v>
      </c>
      <c r="AV1133">
        <v>356</v>
      </c>
    </row>
    <row r="1134" spans="1:48" ht="30" customHeight="1" x14ac:dyDescent="0.3">
      <c r="A1134" s="13" t="s">
        <v>769</v>
      </c>
      <c r="B1134" s="13" t="s">
        <v>770</v>
      </c>
      <c r="C1134" s="13" t="s">
        <v>177</v>
      </c>
      <c r="D1134" s="11">
        <v>1</v>
      </c>
      <c r="E1134" s="12"/>
      <c r="F1134" s="12"/>
      <c r="G1134" s="12"/>
      <c r="H1134" s="12"/>
      <c r="I1134" s="12"/>
      <c r="J1134" s="12"/>
      <c r="K1134" s="12"/>
      <c r="L1134" s="12"/>
      <c r="M1134" s="13" t="s">
        <v>52</v>
      </c>
      <c r="N1134" s="1" t="s">
        <v>771</v>
      </c>
      <c r="O1134" s="1" t="s">
        <v>52</v>
      </c>
      <c r="P1134" s="1" t="s">
        <v>52</v>
      </c>
      <c r="Q1134" s="1" t="s">
        <v>760</v>
      </c>
      <c r="R1134" s="1" t="s">
        <v>63</v>
      </c>
      <c r="S1134" s="1" t="s">
        <v>64</v>
      </c>
      <c r="T1134" s="1" t="s">
        <v>64</v>
      </c>
      <c r="AR1134" s="1" t="s">
        <v>52</v>
      </c>
      <c r="AS1134" s="1" t="s">
        <v>52</v>
      </c>
      <c r="AU1134" s="1" t="s">
        <v>772</v>
      </c>
      <c r="AV1134">
        <v>371</v>
      </c>
    </row>
    <row r="1135" spans="1:48" ht="30" customHeight="1" x14ac:dyDescent="0.3">
      <c r="A1135" s="13" t="s">
        <v>773</v>
      </c>
      <c r="B1135" s="13" t="s">
        <v>774</v>
      </c>
      <c r="C1135" s="13" t="s">
        <v>177</v>
      </c>
      <c r="D1135" s="11">
        <v>2</v>
      </c>
      <c r="E1135" s="12"/>
      <c r="F1135" s="12"/>
      <c r="G1135" s="12"/>
      <c r="H1135" s="12"/>
      <c r="I1135" s="12"/>
      <c r="J1135" s="12"/>
      <c r="K1135" s="12"/>
      <c r="L1135" s="12"/>
      <c r="M1135" s="13" t="s">
        <v>52</v>
      </c>
      <c r="N1135" s="1" t="s">
        <v>775</v>
      </c>
      <c r="O1135" s="1" t="s">
        <v>52</v>
      </c>
      <c r="P1135" s="1" t="s">
        <v>52</v>
      </c>
      <c r="Q1135" s="1" t="s">
        <v>760</v>
      </c>
      <c r="R1135" s="1" t="s">
        <v>63</v>
      </c>
      <c r="S1135" s="1" t="s">
        <v>64</v>
      </c>
      <c r="T1135" s="1" t="s">
        <v>64</v>
      </c>
      <c r="AR1135" s="1" t="s">
        <v>52</v>
      </c>
      <c r="AS1135" s="1" t="s">
        <v>52</v>
      </c>
      <c r="AU1135" s="1" t="s">
        <v>776</v>
      </c>
      <c r="AV1135">
        <v>357</v>
      </c>
    </row>
    <row r="1136" spans="1:48" ht="30" customHeight="1" x14ac:dyDescent="0.3">
      <c r="A1136" s="13" t="s">
        <v>777</v>
      </c>
      <c r="B1136" s="13" t="s">
        <v>176</v>
      </c>
      <c r="C1136" s="13" t="s">
        <v>177</v>
      </c>
      <c r="D1136" s="11">
        <v>2</v>
      </c>
      <c r="E1136" s="12"/>
      <c r="F1136" s="12"/>
      <c r="G1136" s="12"/>
      <c r="H1136" s="12"/>
      <c r="I1136" s="12"/>
      <c r="J1136" s="12"/>
      <c r="K1136" s="12"/>
      <c r="L1136" s="12"/>
      <c r="M1136" s="13" t="s">
        <v>52</v>
      </c>
      <c r="N1136" s="1" t="s">
        <v>778</v>
      </c>
      <c r="O1136" s="1" t="s">
        <v>52</v>
      </c>
      <c r="P1136" s="1" t="s">
        <v>52</v>
      </c>
      <c r="Q1136" s="1" t="s">
        <v>760</v>
      </c>
      <c r="R1136" s="1" t="s">
        <v>63</v>
      </c>
      <c r="S1136" s="1" t="s">
        <v>64</v>
      </c>
      <c r="T1136" s="1" t="s">
        <v>64</v>
      </c>
      <c r="AR1136" s="1" t="s">
        <v>52</v>
      </c>
      <c r="AS1136" s="1" t="s">
        <v>52</v>
      </c>
      <c r="AU1136" s="1" t="s">
        <v>779</v>
      </c>
      <c r="AV1136">
        <v>358</v>
      </c>
    </row>
    <row r="1137" spans="1:48" ht="30" customHeight="1" x14ac:dyDescent="0.3">
      <c r="A1137" s="13" t="s">
        <v>780</v>
      </c>
      <c r="B1137" s="13" t="s">
        <v>781</v>
      </c>
      <c r="C1137" s="13" t="s">
        <v>177</v>
      </c>
      <c r="D1137" s="11">
        <v>1</v>
      </c>
      <c r="E1137" s="12"/>
      <c r="F1137" s="12"/>
      <c r="G1137" s="12"/>
      <c r="H1137" s="12"/>
      <c r="I1137" s="12"/>
      <c r="J1137" s="12"/>
      <c r="K1137" s="12"/>
      <c r="L1137" s="12"/>
      <c r="M1137" s="13" t="s">
        <v>52</v>
      </c>
      <c r="N1137" s="1" t="s">
        <v>782</v>
      </c>
      <c r="O1137" s="1" t="s">
        <v>52</v>
      </c>
      <c r="P1137" s="1" t="s">
        <v>52</v>
      </c>
      <c r="Q1137" s="1" t="s">
        <v>760</v>
      </c>
      <c r="R1137" s="1" t="s">
        <v>63</v>
      </c>
      <c r="S1137" s="1" t="s">
        <v>64</v>
      </c>
      <c r="T1137" s="1" t="s">
        <v>64</v>
      </c>
      <c r="AR1137" s="1" t="s">
        <v>52</v>
      </c>
      <c r="AS1137" s="1" t="s">
        <v>52</v>
      </c>
      <c r="AU1137" s="1" t="s">
        <v>783</v>
      </c>
      <c r="AV1137">
        <v>359</v>
      </c>
    </row>
    <row r="1138" spans="1:48" ht="30" customHeight="1" x14ac:dyDescent="0.3">
      <c r="A1138" s="13" t="s">
        <v>784</v>
      </c>
      <c r="B1138" s="13" t="s">
        <v>785</v>
      </c>
      <c r="C1138" s="13" t="s">
        <v>177</v>
      </c>
      <c r="D1138" s="11">
        <v>1</v>
      </c>
      <c r="E1138" s="12"/>
      <c r="F1138" s="12"/>
      <c r="G1138" s="12"/>
      <c r="H1138" s="12"/>
      <c r="I1138" s="12"/>
      <c r="J1138" s="12"/>
      <c r="K1138" s="12"/>
      <c r="L1138" s="12"/>
      <c r="M1138" s="13" t="s">
        <v>52</v>
      </c>
      <c r="N1138" s="1" t="s">
        <v>786</v>
      </c>
      <c r="O1138" s="1" t="s">
        <v>52</v>
      </c>
      <c r="P1138" s="1" t="s">
        <v>52</v>
      </c>
      <c r="Q1138" s="1" t="s">
        <v>760</v>
      </c>
      <c r="R1138" s="1" t="s">
        <v>63</v>
      </c>
      <c r="S1138" s="1" t="s">
        <v>64</v>
      </c>
      <c r="T1138" s="1" t="s">
        <v>64</v>
      </c>
      <c r="AR1138" s="1" t="s">
        <v>52</v>
      </c>
      <c r="AS1138" s="1" t="s">
        <v>52</v>
      </c>
      <c r="AU1138" s="1" t="s">
        <v>787</v>
      </c>
      <c r="AV1138">
        <v>360</v>
      </c>
    </row>
    <row r="1139" spans="1:48" ht="30" customHeight="1" x14ac:dyDescent="0.3">
      <c r="A1139" s="13" t="s">
        <v>207</v>
      </c>
      <c r="B1139" s="13" t="s">
        <v>52</v>
      </c>
      <c r="C1139" s="13" t="s">
        <v>97</v>
      </c>
      <c r="D1139" s="11">
        <v>52</v>
      </c>
      <c r="E1139" s="12"/>
      <c r="F1139" s="12"/>
      <c r="G1139" s="12"/>
      <c r="H1139" s="12"/>
      <c r="I1139" s="12"/>
      <c r="J1139" s="12"/>
      <c r="K1139" s="12"/>
      <c r="L1139" s="12"/>
      <c r="M1139" s="13" t="s">
        <v>52</v>
      </c>
      <c r="N1139" s="1" t="s">
        <v>208</v>
      </c>
      <c r="O1139" s="1" t="s">
        <v>52</v>
      </c>
      <c r="P1139" s="1" t="s">
        <v>52</v>
      </c>
      <c r="Q1139" s="1" t="s">
        <v>760</v>
      </c>
      <c r="R1139" s="1" t="s">
        <v>63</v>
      </c>
      <c r="S1139" s="1" t="s">
        <v>64</v>
      </c>
      <c r="T1139" s="1" t="s">
        <v>64</v>
      </c>
      <c r="AR1139" s="1" t="s">
        <v>52</v>
      </c>
      <c r="AS1139" s="1" t="s">
        <v>52</v>
      </c>
      <c r="AU1139" s="1" t="s">
        <v>788</v>
      </c>
      <c r="AV1139">
        <v>365</v>
      </c>
    </row>
    <row r="1140" spans="1:48" ht="30" customHeight="1" x14ac:dyDescent="0.3">
      <c r="A1140" s="13" t="s">
        <v>210</v>
      </c>
      <c r="B1140" s="13" t="s">
        <v>211</v>
      </c>
      <c r="C1140" s="13" t="s">
        <v>68</v>
      </c>
      <c r="D1140" s="11">
        <v>34</v>
      </c>
      <c r="E1140" s="12"/>
      <c r="F1140" s="12"/>
      <c r="G1140" s="12"/>
      <c r="H1140" s="12"/>
      <c r="I1140" s="12"/>
      <c r="J1140" s="12"/>
      <c r="K1140" s="12"/>
      <c r="L1140" s="12"/>
      <c r="M1140" s="13" t="s">
        <v>52</v>
      </c>
      <c r="N1140" s="1" t="s">
        <v>212</v>
      </c>
      <c r="O1140" s="1" t="s">
        <v>52</v>
      </c>
      <c r="P1140" s="1" t="s">
        <v>52</v>
      </c>
      <c r="Q1140" s="1" t="s">
        <v>760</v>
      </c>
      <c r="R1140" s="1" t="s">
        <v>63</v>
      </c>
      <c r="S1140" s="1" t="s">
        <v>64</v>
      </c>
      <c r="T1140" s="1" t="s">
        <v>64</v>
      </c>
      <c r="AR1140" s="1" t="s">
        <v>52</v>
      </c>
      <c r="AS1140" s="1" t="s">
        <v>52</v>
      </c>
      <c r="AU1140" s="1" t="s">
        <v>789</v>
      </c>
      <c r="AV1140">
        <v>367</v>
      </c>
    </row>
    <row r="1141" spans="1:48" ht="30" customHeight="1" x14ac:dyDescent="0.3">
      <c r="A1141" s="11"/>
      <c r="B1141" s="11"/>
      <c r="C1141" s="11"/>
      <c r="D1141" s="11"/>
      <c r="E1141" s="12"/>
      <c r="F1141" s="12"/>
      <c r="G1141" s="12"/>
      <c r="H1141" s="12"/>
      <c r="I1141" s="12"/>
      <c r="J1141" s="12"/>
      <c r="K1141" s="12"/>
      <c r="L1141" s="12"/>
      <c r="M1141" s="11"/>
      <c r="Q1141" s="1" t="s">
        <v>760</v>
      </c>
    </row>
    <row r="1142" spans="1:48" ht="30" customHeight="1" x14ac:dyDescent="0.3">
      <c r="A1142" s="11"/>
      <c r="B1142" s="11"/>
      <c r="C1142" s="11"/>
      <c r="D1142" s="11"/>
      <c r="E1142" s="12"/>
      <c r="F1142" s="12"/>
      <c r="G1142" s="12"/>
      <c r="H1142" s="12"/>
      <c r="I1142" s="12"/>
      <c r="J1142" s="12"/>
      <c r="K1142" s="12"/>
      <c r="L1142" s="12"/>
      <c r="M1142" s="11"/>
      <c r="Q1142" s="1" t="s">
        <v>760</v>
      </c>
    </row>
    <row r="1143" spans="1:48" ht="30" customHeight="1" x14ac:dyDescent="0.3">
      <c r="A1143" s="11"/>
      <c r="B1143" s="11"/>
      <c r="C1143" s="11"/>
      <c r="D1143" s="11"/>
      <c r="E1143" s="12"/>
      <c r="F1143" s="12"/>
      <c r="G1143" s="12"/>
      <c r="H1143" s="12"/>
      <c r="I1143" s="12"/>
      <c r="J1143" s="12"/>
      <c r="K1143" s="12"/>
      <c r="L1143" s="12"/>
      <c r="M1143" s="11"/>
      <c r="Q1143" s="1" t="s">
        <v>760</v>
      </c>
    </row>
    <row r="1144" spans="1:48" ht="30" customHeight="1" x14ac:dyDescent="0.3">
      <c r="A1144" s="11"/>
      <c r="B1144" s="11"/>
      <c r="C1144" s="11"/>
      <c r="D1144" s="11"/>
      <c r="E1144" s="12"/>
      <c r="F1144" s="12"/>
      <c r="G1144" s="12"/>
      <c r="H1144" s="12"/>
      <c r="I1144" s="12"/>
      <c r="J1144" s="12"/>
      <c r="K1144" s="12"/>
      <c r="L1144" s="12"/>
      <c r="M1144" s="11"/>
      <c r="Q1144" s="1" t="s">
        <v>760</v>
      </c>
    </row>
    <row r="1145" spans="1:48" ht="30" customHeight="1" x14ac:dyDescent="0.3">
      <c r="A1145" s="11"/>
      <c r="B1145" s="11"/>
      <c r="C1145" s="11"/>
      <c r="D1145" s="11"/>
      <c r="E1145" s="12"/>
      <c r="F1145" s="12"/>
      <c r="G1145" s="12"/>
      <c r="H1145" s="12"/>
      <c r="I1145" s="12"/>
      <c r="J1145" s="12"/>
      <c r="K1145" s="12"/>
      <c r="L1145" s="12"/>
      <c r="M1145" s="11"/>
      <c r="Q1145" s="1" t="s">
        <v>760</v>
      </c>
    </row>
    <row r="1146" spans="1:48" ht="30" customHeight="1" x14ac:dyDescent="0.3">
      <c r="A1146" s="11"/>
      <c r="B1146" s="11"/>
      <c r="C1146" s="11"/>
      <c r="D1146" s="11"/>
      <c r="E1146" s="12"/>
      <c r="F1146" s="12"/>
      <c r="G1146" s="12"/>
      <c r="H1146" s="12"/>
      <c r="I1146" s="12"/>
      <c r="J1146" s="12"/>
      <c r="K1146" s="12"/>
      <c r="L1146" s="12"/>
      <c r="M1146" s="11"/>
      <c r="Q1146" s="1" t="s">
        <v>760</v>
      </c>
    </row>
    <row r="1147" spans="1:48" ht="30" customHeight="1" x14ac:dyDescent="0.3">
      <c r="A1147" s="11"/>
      <c r="B1147" s="11"/>
      <c r="C1147" s="11"/>
      <c r="D1147" s="11"/>
      <c r="E1147" s="12"/>
      <c r="F1147" s="12"/>
      <c r="G1147" s="12"/>
      <c r="H1147" s="12"/>
      <c r="I1147" s="12"/>
      <c r="J1147" s="12"/>
      <c r="K1147" s="12"/>
      <c r="L1147" s="12"/>
      <c r="M1147" s="11"/>
      <c r="Q1147" s="1" t="s">
        <v>760</v>
      </c>
    </row>
    <row r="1148" spans="1:48" ht="30" customHeight="1" x14ac:dyDescent="0.3">
      <c r="A1148" s="11"/>
      <c r="B1148" s="11"/>
      <c r="C1148" s="11"/>
      <c r="D1148" s="11"/>
      <c r="E1148" s="12"/>
      <c r="F1148" s="12"/>
      <c r="G1148" s="12"/>
      <c r="H1148" s="12"/>
      <c r="I1148" s="12"/>
      <c r="J1148" s="12"/>
      <c r="K1148" s="12"/>
      <c r="L1148" s="12"/>
      <c r="M1148" s="11"/>
      <c r="Q1148" s="1" t="s">
        <v>760</v>
      </c>
    </row>
    <row r="1149" spans="1:48" ht="30" customHeight="1" x14ac:dyDescent="0.3">
      <c r="A1149" s="11"/>
      <c r="B1149" s="11"/>
      <c r="C1149" s="11"/>
      <c r="D1149" s="11"/>
      <c r="E1149" s="12"/>
      <c r="F1149" s="12"/>
      <c r="G1149" s="12"/>
      <c r="H1149" s="12"/>
      <c r="I1149" s="12"/>
      <c r="J1149" s="12"/>
      <c r="K1149" s="12"/>
      <c r="L1149" s="12"/>
      <c r="M1149" s="11"/>
      <c r="Q1149" s="1" t="s">
        <v>760</v>
      </c>
    </row>
    <row r="1150" spans="1:48" ht="30" customHeight="1" x14ac:dyDescent="0.3">
      <c r="A1150" s="11"/>
      <c r="B1150" s="11"/>
      <c r="C1150" s="11"/>
      <c r="D1150" s="11"/>
      <c r="E1150" s="12"/>
      <c r="F1150" s="12"/>
      <c r="G1150" s="12"/>
      <c r="H1150" s="12"/>
      <c r="I1150" s="12"/>
      <c r="J1150" s="12"/>
      <c r="K1150" s="12"/>
      <c r="L1150" s="12"/>
      <c r="M1150" s="11"/>
      <c r="Q1150" s="1" t="s">
        <v>760</v>
      </c>
    </row>
    <row r="1151" spans="1:48" ht="30" customHeight="1" x14ac:dyDescent="0.3">
      <c r="A1151" s="11"/>
      <c r="B1151" s="11"/>
      <c r="C1151" s="11"/>
      <c r="D1151" s="11"/>
      <c r="E1151" s="12"/>
      <c r="F1151" s="12"/>
      <c r="G1151" s="12"/>
      <c r="H1151" s="12"/>
      <c r="I1151" s="12"/>
      <c r="J1151" s="12"/>
      <c r="K1151" s="12"/>
      <c r="L1151" s="12"/>
      <c r="M1151" s="11"/>
      <c r="Q1151" s="1" t="s">
        <v>760</v>
      </c>
    </row>
    <row r="1152" spans="1:48" ht="30" customHeight="1" x14ac:dyDescent="0.3">
      <c r="A1152" s="13" t="s">
        <v>76</v>
      </c>
      <c r="B1152" s="11"/>
      <c r="C1152" s="11"/>
      <c r="D1152" s="11"/>
      <c r="E1152" s="12"/>
      <c r="F1152" s="12"/>
      <c r="G1152" s="12"/>
      <c r="H1152" s="12"/>
      <c r="I1152" s="12"/>
      <c r="J1152" s="12"/>
      <c r="K1152" s="12"/>
      <c r="L1152" s="12"/>
      <c r="M1152" s="11"/>
      <c r="N1152" t="s">
        <v>77</v>
      </c>
    </row>
    <row r="1153" spans="1:48" ht="30" customHeight="1" x14ac:dyDescent="0.3">
      <c r="A1153" s="13" t="s">
        <v>790</v>
      </c>
      <c r="B1153" s="13" t="s">
        <v>756</v>
      </c>
      <c r="C1153" s="11"/>
      <c r="D1153" s="11"/>
      <c r="E1153" s="12"/>
      <c r="F1153" s="12"/>
      <c r="G1153" s="12"/>
      <c r="H1153" s="12"/>
      <c r="I1153" s="12"/>
      <c r="J1153" s="12"/>
      <c r="K1153" s="12"/>
      <c r="L1153" s="12"/>
      <c r="M1153" s="11"/>
      <c r="Q1153" s="1" t="s">
        <v>791</v>
      </c>
    </row>
    <row r="1154" spans="1:48" ht="30" customHeight="1" x14ac:dyDescent="0.3">
      <c r="A1154" s="13" t="s">
        <v>240</v>
      </c>
      <c r="B1154" s="13" t="s">
        <v>52</v>
      </c>
      <c r="C1154" s="13" t="s">
        <v>68</v>
      </c>
      <c r="D1154" s="11">
        <v>17</v>
      </c>
      <c r="E1154" s="12"/>
      <c r="F1154" s="12"/>
      <c r="G1154" s="12"/>
      <c r="H1154" s="12"/>
      <c r="I1154" s="12"/>
      <c r="J1154" s="12"/>
      <c r="K1154" s="12"/>
      <c r="L1154" s="12"/>
      <c r="M1154" s="13" t="s">
        <v>52</v>
      </c>
      <c r="N1154" s="1" t="s">
        <v>241</v>
      </c>
      <c r="O1154" s="1" t="s">
        <v>52</v>
      </c>
      <c r="P1154" s="1" t="s">
        <v>52</v>
      </c>
      <c r="Q1154" s="1" t="s">
        <v>791</v>
      </c>
      <c r="R1154" s="1" t="s">
        <v>63</v>
      </c>
      <c r="S1154" s="1" t="s">
        <v>64</v>
      </c>
      <c r="T1154" s="1" t="s">
        <v>64</v>
      </c>
      <c r="AR1154" s="1" t="s">
        <v>52</v>
      </c>
      <c r="AS1154" s="1" t="s">
        <v>52</v>
      </c>
      <c r="AU1154" s="1" t="s">
        <v>792</v>
      </c>
      <c r="AV1154">
        <v>372</v>
      </c>
    </row>
    <row r="1155" spans="1:48" ht="30" customHeight="1" x14ac:dyDescent="0.3">
      <c r="A1155" s="13" t="s">
        <v>243</v>
      </c>
      <c r="B1155" s="13" t="s">
        <v>52</v>
      </c>
      <c r="C1155" s="13" t="s">
        <v>68</v>
      </c>
      <c r="D1155" s="11">
        <v>16</v>
      </c>
      <c r="E1155" s="12"/>
      <c r="F1155" s="12"/>
      <c r="G1155" s="12"/>
      <c r="H1155" s="12"/>
      <c r="I1155" s="12"/>
      <c r="J1155" s="12"/>
      <c r="K1155" s="12"/>
      <c r="L1155" s="12"/>
      <c r="M1155" s="13" t="s">
        <v>52</v>
      </c>
      <c r="N1155" s="1" t="s">
        <v>244</v>
      </c>
      <c r="O1155" s="1" t="s">
        <v>52</v>
      </c>
      <c r="P1155" s="1" t="s">
        <v>52</v>
      </c>
      <c r="Q1155" s="1" t="s">
        <v>791</v>
      </c>
      <c r="R1155" s="1" t="s">
        <v>63</v>
      </c>
      <c r="S1155" s="1" t="s">
        <v>64</v>
      </c>
      <c r="T1155" s="1" t="s">
        <v>64</v>
      </c>
      <c r="AR1155" s="1" t="s">
        <v>52</v>
      </c>
      <c r="AS1155" s="1" t="s">
        <v>52</v>
      </c>
      <c r="AU1155" s="1" t="s">
        <v>793</v>
      </c>
      <c r="AV1155">
        <v>373</v>
      </c>
    </row>
    <row r="1156" spans="1:48" ht="30" customHeight="1" x14ac:dyDescent="0.3">
      <c r="A1156" s="13" t="s">
        <v>265</v>
      </c>
      <c r="B1156" s="13" t="s">
        <v>52</v>
      </c>
      <c r="C1156" s="13" t="s">
        <v>82</v>
      </c>
      <c r="D1156" s="11">
        <v>0.122</v>
      </c>
      <c r="E1156" s="12"/>
      <c r="F1156" s="12"/>
      <c r="G1156" s="12"/>
      <c r="H1156" s="12"/>
      <c r="I1156" s="12"/>
      <c r="J1156" s="12"/>
      <c r="K1156" s="12"/>
      <c r="L1156" s="12"/>
      <c r="M1156" s="13" t="s">
        <v>52</v>
      </c>
      <c r="N1156" s="1" t="s">
        <v>266</v>
      </c>
      <c r="O1156" s="1" t="s">
        <v>52</v>
      </c>
      <c r="P1156" s="1" t="s">
        <v>52</v>
      </c>
      <c r="Q1156" s="1" t="s">
        <v>791</v>
      </c>
      <c r="R1156" s="1" t="s">
        <v>64</v>
      </c>
      <c r="S1156" s="1" t="s">
        <v>64</v>
      </c>
      <c r="T1156" s="1" t="s">
        <v>63</v>
      </c>
      <c r="AR1156" s="1" t="s">
        <v>52</v>
      </c>
      <c r="AS1156" s="1" t="s">
        <v>52</v>
      </c>
      <c r="AU1156" s="1" t="s">
        <v>794</v>
      </c>
      <c r="AV1156">
        <v>374</v>
      </c>
    </row>
    <row r="1157" spans="1:48" ht="30" customHeight="1" x14ac:dyDescent="0.3">
      <c r="A1157" s="13" t="s">
        <v>268</v>
      </c>
      <c r="B1157" s="13" t="s">
        <v>269</v>
      </c>
      <c r="C1157" s="13" t="s">
        <v>82</v>
      </c>
      <c r="D1157" s="11">
        <v>0.39100000000000001</v>
      </c>
      <c r="E1157" s="12"/>
      <c r="F1157" s="12"/>
      <c r="G1157" s="12"/>
      <c r="H1157" s="12"/>
      <c r="I1157" s="12"/>
      <c r="J1157" s="12"/>
      <c r="K1157" s="12"/>
      <c r="L1157" s="12"/>
      <c r="M1157" s="13" t="s">
        <v>52</v>
      </c>
      <c r="N1157" s="1" t="s">
        <v>270</v>
      </c>
      <c r="O1157" s="1" t="s">
        <v>52</v>
      </c>
      <c r="P1157" s="1" t="s">
        <v>52</v>
      </c>
      <c r="Q1157" s="1" t="s">
        <v>791</v>
      </c>
      <c r="R1157" s="1" t="s">
        <v>64</v>
      </c>
      <c r="S1157" s="1" t="s">
        <v>64</v>
      </c>
      <c r="T1157" s="1" t="s">
        <v>63</v>
      </c>
      <c r="AR1157" s="1" t="s">
        <v>52</v>
      </c>
      <c r="AS1157" s="1" t="s">
        <v>52</v>
      </c>
      <c r="AU1157" s="1" t="s">
        <v>795</v>
      </c>
      <c r="AV1157">
        <v>375</v>
      </c>
    </row>
    <row r="1158" spans="1:48" ht="30" customHeight="1" x14ac:dyDescent="0.3">
      <c r="A1158" s="11"/>
      <c r="B1158" s="11"/>
      <c r="C1158" s="11"/>
      <c r="D1158" s="11"/>
      <c r="E1158" s="12"/>
      <c r="F1158" s="12"/>
      <c r="G1158" s="12"/>
      <c r="H1158" s="12"/>
      <c r="I1158" s="12"/>
      <c r="J1158" s="12"/>
      <c r="K1158" s="12"/>
      <c r="L1158" s="12"/>
      <c r="M1158" s="11"/>
      <c r="Q1158" s="1" t="s">
        <v>791</v>
      </c>
    </row>
    <row r="1159" spans="1:48" ht="30" customHeight="1" x14ac:dyDescent="0.3">
      <c r="A1159" s="11"/>
      <c r="B1159" s="11"/>
      <c r="C1159" s="11"/>
      <c r="D1159" s="11"/>
      <c r="E1159" s="12"/>
      <c r="F1159" s="12"/>
      <c r="G1159" s="12"/>
      <c r="H1159" s="12"/>
      <c r="I1159" s="12"/>
      <c r="J1159" s="12"/>
      <c r="K1159" s="12"/>
      <c r="L1159" s="12"/>
      <c r="M1159" s="11"/>
      <c r="Q1159" s="1" t="s">
        <v>791</v>
      </c>
    </row>
    <row r="1160" spans="1:48" ht="30" customHeight="1" x14ac:dyDescent="0.3">
      <c r="A1160" s="11"/>
      <c r="B1160" s="11"/>
      <c r="C1160" s="11"/>
      <c r="D1160" s="11"/>
      <c r="E1160" s="12"/>
      <c r="F1160" s="12"/>
      <c r="G1160" s="12"/>
      <c r="H1160" s="12"/>
      <c r="I1160" s="12"/>
      <c r="J1160" s="12"/>
      <c r="K1160" s="12"/>
      <c r="L1160" s="12"/>
      <c r="M1160" s="11"/>
      <c r="Q1160" s="1" t="s">
        <v>791</v>
      </c>
    </row>
    <row r="1161" spans="1:48" ht="30" customHeight="1" x14ac:dyDescent="0.3">
      <c r="A1161" s="11"/>
      <c r="B1161" s="11"/>
      <c r="C1161" s="11"/>
      <c r="D1161" s="11"/>
      <c r="E1161" s="12"/>
      <c r="F1161" s="12"/>
      <c r="G1161" s="12"/>
      <c r="H1161" s="12"/>
      <c r="I1161" s="12"/>
      <c r="J1161" s="12"/>
      <c r="K1161" s="12"/>
      <c r="L1161" s="12"/>
      <c r="M1161" s="11"/>
      <c r="Q1161" s="1" t="s">
        <v>791</v>
      </c>
    </row>
    <row r="1162" spans="1:48" ht="30" customHeight="1" x14ac:dyDescent="0.3">
      <c r="A1162" s="11"/>
      <c r="B1162" s="11"/>
      <c r="C1162" s="11"/>
      <c r="D1162" s="11"/>
      <c r="E1162" s="12"/>
      <c r="F1162" s="12"/>
      <c r="G1162" s="12"/>
      <c r="H1162" s="12"/>
      <c r="I1162" s="12"/>
      <c r="J1162" s="12"/>
      <c r="K1162" s="12"/>
      <c r="L1162" s="12"/>
      <c r="M1162" s="11"/>
      <c r="Q1162" s="1" t="s">
        <v>791</v>
      </c>
    </row>
    <row r="1163" spans="1:48" ht="30" customHeight="1" x14ac:dyDescent="0.3">
      <c r="A1163" s="11"/>
      <c r="B1163" s="11"/>
      <c r="C1163" s="11"/>
      <c r="D1163" s="11"/>
      <c r="E1163" s="12"/>
      <c r="F1163" s="12"/>
      <c r="G1163" s="12"/>
      <c r="H1163" s="12"/>
      <c r="I1163" s="12"/>
      <c r="J1163" s="12"/>
      <c r="K1163" s="12"/>
      <c r="L1163" s="12"/>
      <c r="M1163" s="11"/>
      <c r="Q1163" s="1" t="s">
        <v>791</v>
      </c>
    </row>
    <row r="1164" spans="1:48" ht="30" customHeight="1" x14ac:dyDescent="0.3">
      <c r="A1164" s="11"/>
      <c r="B1164" s="11"/>
      <c r="C1164" s="11"/>
      <c r="D1164" s="11"/>
      <c r="E1164" s="12"/>
      <c r="F1164" s="12"/>
      <c r="G1164" s="12"/>
      <c r="H1164" s="12"/>
      <c r="I1164" s="12"/>
      <c r="J1164" s="12"/>
      <c r="K1164" s="12"/>
      <c r="L1164" s="12"/>
      <c r="M1164" s="11"/>
      <c r="Q1164" s="1" t="s">
        <v>791</v>
      </c>
    </row>
    <row r="1165" spans="1:48" ht="30" customHeight="1" x14ac:dyDescent="0.3">
      <c r="A1165" s="11"/>
      <c r="B1165" s="11"/>
      <c r="C1165" s="11"/>
      <c r="D1165" s="11"/>
      <c r="E1165" s="12"/>
      <c r="F1165" s="12"/>
      <c r="G1165" s="12"/>
      <c r="H1165" s="12"/>
      <c r="I1165" s="12"/>
      <c r="J1165" s="12"/>
      <c r="K1165" s="12"/>
      <c r="L1165" s="12"/>
      <c r="M1165" s="11"/>
      <c r="Q1165" s="1" t="s">
        <v>791</v>
      </c>
    </row>
    <row r="1166" spans="1:48" ht="30" customHeight="1" x14ac:dyDescent="0.3">
      <c r="A1166" s="11"/>
      <c r="B1166" s="11"/>
      <c r="C1166" s="11"/>
      <c r="D1166" s="11"/>
      <c r="E1166" s="12"/>
      <c r="F1166" s="12"/>
      <c r="G1166" s="12"/>
      <c r="H1166" s="12"/>
      <c r="I1166" s="12"/>
      <c r="J1166" s="12"/>
      <c r="K1166" s="12"/>
      <c r="L1166" s="12"/>
      <c r="M1166" s="11"/>
      <c r="Q1166" s="1" t="s">
        <v>791</v>
      </c>
    </row>
    <row r="1167" spans="1:48" ht="30" customHeight="1" x14ac:dyDescent="0.3">
      <c r="A1167" s="11"/>
      <c r="B1167" s="11"/>
      <c r="C1167" s="11"/>
      <c r="D1167" s="11"/>
      <c r="E1167" s="12"/>
      <c r="F1167" s="12"/>
      <c r="G1167" s="12"/>
      <c r="H1167" s="12"/>
      <c r="I1167" s="12"/>
      <c r="J1167" s="12"/>
      <c r="K1167" s="12"/>
      <c r="L1167" s="12"/>
      <c r="M1167" s="11"/>
      <c r="Q1167" s="1" t="s">
        <v>791</v>
      </c>
    </row>
    <row r="1168" spans="1:48" ht="30" customHeight="1" x14ac:dyDescent="0.3">
      <c r="A1168" s="11"/>
      <c r="B1168" s="11"/>
      <c r="C1168" s="11"/>
      <c r="D1168" s="11"/>
      <c r="E1168" s="12"/>
      <c r="F1168" s="12"/>
      <c r="G1168" s="12"/>
      <c r="H1168" s="12"/>
      <c r="I1168" s="12"/>
      <c r="J1168" s="12"/>
      <c r="K1168" s="12"/>
      <c r="L1168" s="12"/>
      <c r="M1168" s="11"/>
      <c r="Q1168" s="1" t="s">
        <v>791</v>
      </c>
    </row>
    <row r="1169" spans="1:48" ht="30" customHeight="1" x14ac:dyDescent="0.3">
      <c r="A1169" s="11"/>
      <c r="B1169" s="11"/>
      <c r="C1169" s="11"/>
      <c r="D1169" s="11"/>
      <c r="E1169" s="12"/>
      <c r="F1169" s="12"/>
      <c r="G1169" s="12"/>
      <c r="H1169" s="12"/>
      <c r="I1169" s="12"/>
      <c r="J1169" s="12"/>
      <c r="K1169" s="12"/>
      <c r="L1169" s="12"/>
      <c r="M1169" s="11"/>
      <c r="Q1169" s="1" t="s">
        <v>791</v>
      </c>
    </row>
    <row r="1170" spans="1:48" ht="30" customHeight="1" x14ac:dyDescent="0.3">
      <c r="A1170" s="11"/>
      <c r="B1170" s="11"/>
      <c r="C1170" s="11"/>
      <c r="D1170" s="11"/>
      <c r="E1170" s="12"/>
      <c r="F1170" s="12"/>
      <c r="G1170" s="12"/>
      <c r="H1170" s="12"/>
      <c r="I1170" s="12"/>
      <c r="J1170" s="12"/>
      <c r="K1170" s="12"/>
      <c r="L1170" s="12"/>
      <c r="M1170" s="11"/>
      <c r="Q1170" s="1" t="s">
        <v>791</v>
      </c>
    </row>
    <row r="1171" spans="1:48" ht="30" customHeight="1" x14ac:dyDescent="0.3">
      <c r="A1171" s="11"/>
      <c r="B1171" s="11"/>
      <c r="C1171" s="11"/>
      <c r="D1171" s="11"/>
      <c r="E1171" s="12"/>
      <c r="F1171" s="12"/>
      <c r="G1171" s="12"/>
      <c r="H1171" s="12"/>
      <c r="I1171" s="12"/>
      <c r="J1171" s="12"/>
      <c r="K1171" s="12"/>
      <c r="L1171" s="12"/>
      <c r="M1171" s="11"/>
      <c r="Q1171" s="1" t="s">
        <v>791</v>
      </c>
    </row>
    <row r="1172" spans="1:48" ht="30" customHeight="1" x14ac:dyDescent="0.3">
      <c r="A1172" s="11"/>
      <c r="B1172" s="11"/>
      <c r="C1172" s="11"/>
      <c r="D1172" s="11"/>
      <c r="E1172" s="12"/>
      <c r="F1172" s="12"/>
      <c r="G1172" s="12"/>
      <c r="H1172" s="12"/>
      <c r="I1172" s="12"/>
      <c r="J1172" s="12"/>
      <c r="K1172" s="12"/>
      <c r="L1172" s="12"/>
      <c r="M1172" s="11"/>
      <c r="Q1172" s="1" t="s">
        <v>791</v>
      </c>
    </row>
    <row r="1173" spans="1:48" ht="30" customHeight="1" x14ac:dyDescent="0.3">
      <c r="A1173" s="11"/>
      <c r="B1173" s="11"/>
      <c r="C1173" s="11"/>
      <c r="D1173" s="11"/>
      <c r="E1173" s="12"/>
      <c r="F1173" s="12"/>
      <c r="G1173" s="12"/>
      <c r="H1173" s="12"/>
      <c r="I1173" s="12"/>
      <c r="J1173" s="12"/>
      <c r="K1173" s="12"/>
      <c r="L1173" s="12"/>
      <c r="M1173" s="11"/>
      <c r="Q1173" s="1" t="s">
        <v>791</v>
      </c>
    </row>
    <row r="1174" spans="1:48" ht="30" customHeight="1" x14ac:dyDescent="0.3">
      <c r="A1174" s="11"/>
      <c r="B1174" s="11"/>
      <c r="C1174" s="11"/>
      <c r="D1174" s="11"/>
      <c r="E1174" s="12"/>
      <c r="F1174" s="12"/>
      <c r="G1174" s="12"/>
      <c r="H1174" s="12"/>
      <c r="I1174" s="12"/>
      <c r="J1174" s="12"/>
      <c r="K1174" s="12"/>
      <c r="L1174" s="12"/>
      <c r="M1174" s="11"/>
      <c r="Q1174" s="1" t="s">
        <v>791</v>
      </c>
    </row>
    <row r="1175" spans="1:48" ht="30" customHeight="1" x14ac:dyDescent="0.3">
      <c r="A1175" s="11"/>
      <c r="B1175" s="11"/>
      <c r="C1175" s="11"/>
      <c r="D1175" s="11"/>
      <c r="E1175" s="12"/>
      <c r="F1175" s="12"/>
      <c r="G1175" s="12"/>
      <c r="H1175" s="12"/>
      <c r="I1175" s="12"/>
      <c r="J1175" s="12"/>
      <c r="K1175" s="12"/>
      <c r="L1175" s="12"/>
      <c r="M1175" s="11"/>
      <c r="Q1175" s="1" t="s">
        <v>791</v>
      </c>
    </row>
    <row r="1176" spans="1:48" ht="30" customHeight="1" x14ac:dyDescent="0.3">
      <c r="A1176" s="11"/>
      <c r="B1176" s="11"/>
      <c r="C1176" s="11"/>
      <c r="D1176" s="11"/>
      <c r="E1176" s="12"/>
      <c r="F1176" s="12"/>
      <c r="G1176" s="12"/>
      <c r="H1176" s="12"/>
      <c r="I1176" s="12"/>
      <c r="J1176" s="12"/>
      <c r="K1176" s="12"/>
      <c r="L1176" s="12"/>
      <c r="M1176" s="11"/>
      <c r="Q1176" s="1" t="s">
        <v>791</v>
      </c>
    </row>
    <row r="1177" spans="1:48" ht="30" customHeight="1" x14ac:dyDescent="0.3">
      <c r="A1177" s="13" t="s">
        <v>76</v>
      </c>
      <c r="B1177" s="11"/>
      <c r="C1177" s="11"/>
      <c r="D1177" s="11"/>
      <c r="E1177" s="12"/>
      <c r="F1177" s="12"/>
      <c r="G1177" s="12"/>
      <c r="H1177" s="12"/>
      <c r="I1177" s="12"/>
      <c r="J1177" s="12"/>
      <c r="K1177" s="12"/>
      <c r="L1177" s="12"/>
      <c r="M1177" s="11"/>
      <c r="N1177" t="s">
        <v>77</v>
      </c>
    </row>
    <row r="1178" spans="1:48" ht="30" customHeight="1" x14ac:dyDescent="0.3">
      <c r="A1178" s="13" t="s">
        <v>796</v>
      </c>
      <c r="B1178" s="13" t="s">
        <v>756</v>
      </c>
      <c r="C1178" s="11"/>
      <c r="D1178" s="11"/>
      <c r="E1178" s="12"/>
      <c r="F1178" s="12"/>
      <c r="G1178" s="12"/>
      <c r="H1178" s="12"/>
      <c r="I1178" s="12"/>
      <c r="J1178" s="12"/>
      <c r="K1178" s="12"/>
      <c r="L1178" s="12"/>
      <c r="M1178" s="11"/>
      <c r="Q1178" s="1" t="s">
        <v>797</v>
      </c>
    </row>
    <row r="1179" spans="1:48" ht="30" customHeight="1" x14ac:dyDescent="0.3">
      <c r="A1179" s="13" t="s">
        <v>274</v>
      </c>
      <c r="B1179" s="13" t="s">
        <v>275</v>
      </c>
      <c r="C1179" s="13" t="s">
        <v>276</v>
      </c>
      <c r="D1179" s="11">
        <v>-125</v>
      </c>
      <c r="E1179" s="12"/>
      <c r="F1179" s="12"/>
      <c r="G1179" s="12"/>
      <c r="H1179" s="12"/>
      <c r="I1179" s="12"/>
      <c r="J1179" s="12"/>
      <c r="K1179" s="12"/>
      <c r="L1179" s="12"/>
      <c r="M1179" s="13" t="s">
        <v>277</v>
      </c>
      <c r="N1179" s="1" t="s">
        <v>278</v>
      </c>
      <c r="O1179" s="1" t="s">
        <v>52</v>
      </c>
      <c r="P1179" s="1" t="s">
        <v>52</v>
      </c>
      <c r="Q1179" s="1" t="s">
        <v>797</v>
      </c>
      <c r="R1179" s="1" t="s">
        <v>64</v>
      </c>
      <c r="S1179" s="1" t="s">
        <v>64</v>
      </c>
      <c r="T1179" s="1" t="s">
        <v>63</v>
      </c>
      <c r="AR1179" s="1" t="s">
        <v>52</v>
      </c>
      <c r="AS1179" s="1" t="s">
        <v>52</v>
      </c>
      <c r="AU1179" s="1" t="s">
        <v>798</v>
      </c>
      <c r="AV1179">
        <v>377</v>
      </c>
    </row>
    <row r="1180" spans="1:48" ht="30" customHeight="1" x14ac:dyDescent="0.3">
      <c r="A1180" s="11"/>
      <c r="B1180" s="11"/>
      <c r="C1180" s="11"/>
      <c r="D1180" s="11"/>
      <c r="E1180" s="12"/>
      <c r="F1180" s="12"/>
      <c r="G1180" s="12"/>
      <c r="H1180" s="12"/>
      <c r="I1180" s="12"/>
      <c r="J1180" s="12"/>
      <c r="K1180" s="12"/>
      <c r="L1180" s="12"/>
      <c r="M1180" s="11"/>
      <c r="Q1180" s="1" t="s">
        <v>797</v>
      </c>
    </row>
    <row r="1181" spans="1:48" ht="30" customHeight="1" x14ac:dyDescent="0.3">
      <c r="A1181" s="11"/>
      <c r="B1181" s="11"/>
      <c r="C1181" s="11"/>
      <c r="D1181" s="11"/>
      <c r="E1181" s="12"/>
      <c r="F1181" s="12"/>
      <c r="G1181" s="12"/>
      <c r="H1181" s="12"/>
      <c r="I1181" s="12"/>
      <c r="J1181" s="12"/>
      <c r="K1181" s="12"/>
      <c r="L1181" s="12"/>
      <c r="M1181" s="11"/>
      <c r="Q1181" s="1" t="s">
        <v>797</v>
      </c>
    </row>
    <row r="1182" spans="1:48" ht="30" customHeight="1" x14ac:dyDescent="0.3">
      <c r="A1182" s="11"/>
      <c r="B1182" s="11"/>
      <c r="C1182" s="11"/>
      <c r="D1182" s="11"/>
      <c r="E1182" s="12"/>
      <c r="F1182" s="12"/>
      <c r="G1182" s="12"/>
      <c r="H1182" s="12"/>
      <c r="I1182" s="12"/>
      <c r="J1182" s="12"/>
      <c r="K1182" s="12"/>
      <c r="L1182" s="12"/>
      <c r="M1182" s="11"/>
      <c r="Q1182" s="1" t="s">
        <v>797</v>
      </c>
    </row>
    <row r="1183" spans="1:48" ht="30" customHeight="1" x14ac:dyDescent="0.3">
      <c r="A1183" s="11"/>
      <c r="B1183" s="11"/>
      <c r="C1183" s="11"/>
      <c r="D1183" s="11"/>
      <c r="E1183" s="12"/>
      <c r="F1183" s="12"/>
      <c r="G1183" s="12"/>
      <c r="H1183" s="12"/>
      <c r="I1183" s="12"/>
      <c r="J1183" s="12"/>
      <c r="K1183" s="12"/>
      <c r="L1183" s="12"/>
      <c r="M1183" s="11"/>
      <c r="Q1183" s="1" t="s">
        <v>797</v>
      </c>
    </row>
    <row r="1184" spans="1:48" ht="30" customHeight="1" x14ac:dyDescent="0.3">
      <c r="A1184" s="11"/>
      <c r="B1184" s="11"/>
      <c r="C1184" s="11"/>
      <c r="D1184" s="11"/>
      <c r="E1184" s="12"/>
      <c r="F1184" s="12"/>
      <c r="G1184" s="12"/>
      <c r="H1184" s="12"/>
      <c r="I1184" s="12"/>
      <c r="J1184" s="12"/>
      <c r="K1184" s="12"/>
      <c r="L1184" s="12"/>
      <c r="M1184" s="11"/>
      <c r="Q1184" s="1" t="s">
        <v>797</v>
      </c>
    </row>
    <row r="1185" spans="1:17" ht="30" customHeight="1" x14ac:dyDescent="0.3">
      <c r="A1185" s="11"/>
      <c r="B1185" s="11"/>
      <c r="C1185" s="11"/>
      <c r="D1185" s="11"/>
      <c r="E1185" s="12"/>
      <c r="F1185" s="12"/>
      <c r="G1185" s="12"/>
      <c r="H1185" s="12"/>
      <c r="I1185" s="12"/>
      <c r="J1185" s="12"/>
      <c r="K1185" s="12"/>
      <c r="L1185" s="12"/>
      <c r="M1185" s="11"/>
      <c r="Q1185" s="1" t="s">
        <v>797</v>
      </c>
    </row>
    <row r="1186" spans="1:17" ht="30" customHeight="1" x14ac:dyDescent="0.3">
      <c r="A1186" s="11"/>
      <c r="B1186" s="11"/>
      <c r="C1186" s="11"/>
      <c r="D1186" s="11"/>
      <c r="E1186" s="12"/>
      <c r="F1186" s="12"/>
      <c r="G1186" s="12"/>
      <c r="H1186" s="12"/>
      <c r="I1186" s="12"/>
      <c r="J1186" s="12"/>
      <c r="K1186" s="12"/>
      <c r="L1186" s="12"/>
      <c r="M1186" s="11"/>
      <c r="Q1186" s="1" t="s">
        <v>797</v>
      </c>
    </row>
    <row r="1187" spans="1:17" ht="30" customHeight="1" x14ac:dyDescent="0.3">
      <c r="A1187" s="11"/>
      <c r="B1187" s="11"/>
      <c r="C1187" s="11"/>
      <c r="D1187" s="11"/>
      <c r="E1187" s="12"/>
      <c r="F1187" s="12"/>
      <c r="G1187" s="12"/>
      <c r="H1187" s="12"/>
      <c r="I1187" s="12"/>
      <c r="J1187" s="12"/>
      <c r="K1187" s="12"/>
      <c r="L1187" s="12"/>
      <c r="M1187" s="11"/>
      <c r="Q1187" s="1" t="s">
        <v>797</v>
      </c>
    </row>
    <row r="1188" spans="1:17" ht="30" customHeight="1" x14ac:dyDescent="0.3">
      <c r="A1188" s="11"/>
      <c r="B1188" s="11"/>
      <c r="C1188" s="11"/>
      <c r="D1188" s="11"/>
      <c r="E1188" s="12"/>
      <c r="F1188" s="12"/>
      <c r="G1188" s="12"/>
      <c r="H1188" s="12"/>
      <c r="I1188" s="12"/>
      <c r="J1188" s="12"/>
      <c r="K1188" s="12"/>
      <c r="L1188" s="12"/>
      <c r="M1188" s="11"/>
      <c r="Q1188" s="1" t="s">
        <v>797</v>
      </c>
    </row>
    <row r="1189" spans="1:17" ht="30" customHeight="1" x14ac:dyDescent="0.3">
      <c r="A1189" s="11"/>
      <c r="B1189" s="11"/>
      <c r="C1189" s="11"/>
      <c r="D1189" s="11"/>
      <c r="E1189" s="12"/>
      <c r="F1189" s="12"/>
      <c r="G1189" s="12"/>
      <c r="H1189" s="12"/>
      <c r="I1189" s="12"/>
      <c r="J1189" s="12"/>
      <c r="K1189" s="12"/>
      <c r="L1189" s="12"/>
      <c r="M1189" s="11"/>
      <c r="Q1189" s="1" t="s">
        <v>797</v>
      </c>
    </row>
    <row r="1190" spans="1:17" ht="30" customHeight="1" x14ac:dyDescent="0.3">
      <c r="A1190" s="11"/>
      <c r="B1190" s="11"/>
      <c r="C1190" s="11"/>
      <c r="D1190" s="11"/>
      <c r="E1190" s="12"/>
      <c r="F1190" s="12"/>
      <c r="G1190" s="12"/>
      <c r="H1190" s="12"/>
      <c r="I1190" s="12"/>
      <c r="J1190" s="12"/>
      <c r="K1190" s="12"/>
      <c r="L1190" s="12"/>
      <c r="M1190" s="11"/>
      <c r="Q1190" s="1" t="s">
        <v>797</v>
      </c>
    </row>
    <row r="1191" spans="1:17" ht="30" customHeight="1" x14ac:dyDescent="0.3">
      <c r="A1191" s="11"/>
      <c r="B1191" s="11"/>
      <c r="C1191" s="11"/>
      <c r="D1191" s="11"/>
      <c r="E1191" s="12"/>
      <c r="F1191" s="12"/>
      <c r="G1191" s="12"/>
      <c r="H1191" s="12"/>
      <c r="I1191" s="12"/>
      <c r="J1191" s="12"/>
      <c r="K1191" s="12"/>
      <c r="L1191" s="12"/>
      <c r="M1191" s="11"/>
      <c r="Q1191" s="1" t="s">
        <v>797</v>
      </c>
    </row>
    <row r="1192" spans="1:17" ht="30" customHeight="1" x14ac:dyDescent="0.3">
      <c r="A1192" s="11"/>
      <c r="B1192" s="11"/>
      <c r="C1192" s="11"/>
      <c r="D1192" s="11"/>
      <c r="E1192" s="12"/>
      <c r="F1192" s="12"/>
      <c r="G1192" s="12"/>
      <c r="H1192" s="12"/>
      <c r="I1192" s="12"/>
      <c r="J1192" s="12"/>
      <c r="K1192" s="12"/>
      <c r="L1192" s="12"/>
      <c r="M1192" s="11"/>
      <c r="Q1192" s="1" t="s">
        <v>797</v>
      </c>
    </row>
    <row r="1193" spans="1:17" ht="30" customHeight="1" x14ac:dyDescent="0.3">
      <c r="A1193" s="11"/>
      <c r="B1193" s="11"/>
      <c r="C1193" s="11"/>
      <c r="D1193" s="11"/>
      <c r="E1193" s="12"/>
      <c r="F1193" s="12"/>
      <c r="G1193" s="12"/>
      <c r="H1193" s="12"/>
      <c r="I1193" s="12"/>
      <c r="J1193" s="12"/>
      <c r="K1193" s="12"/>
      <c r="L1193" s="12"/>
      <c r="M1193" s="11"/>
      <c r="Q1193" s="1" t="s">
        <v>797</v>
      </c>
    </row>
    <row r="1194" spans="1:17" ht="30" customHeight="1" x14ac:dyDescent="0.3">
      <c r="A1194" s="11"/>
      <c r="B1194" s="11"/>
      <c r="C1194" s="11"/>
      <c r="D1194" s="11"/>
      <c r="E1194" s="12"/>
      <c r="F1194" s="12"/>
      <c r="G1194" s="12"/>
      <c r="H1194" s="12"/>
      <c r="I1194" s="12"/>
      <c r="J1194" s="12"/>
      <c r="K1194" s="12"/>
      <c r="L1194" s="12"/>
      <c r="M1194" s="11"/>
      <c r="Q1194" s="1" t="s">
        <v>797</v>
      </c>
    </row>
    <row r="1195" spans="1:17" ht="30" customHeight="1" x14ac:dyDescent="0.3">
      <c r="A1195" s="11"/>
      <c r="B1195" s="11"/>
      <c r="C1195" s="11"/>
      <c r="D1195" s="11"/>
      <c r="E1195" s="12"/>
      <c r="F1195" s="12"/>
      <c r="G1195" s="12"/>
      <c r="H1195" s="12"/>
      <c r="I1195" s="12"/>
      <c r="J1195" s="12"/>
      <c r="K1195" s="12"/>
      <c r="L1195" s="12"/>
      <c r="M1195" s="11"/>
      <c r="Q1195" s="1" t="s">
        <v>797</v>
      </c>
    </row>
    <row r="1196" spans="1:17" ht="30" customHeight="1" x14ac:dyDescent="0.3">
      <c r="A1196" s="11"/>
      <c r="B1196" s="11"/>
      <c r="C1196" s="11"/>
      <c r="D1196" s="11"/>
      <c r="E1196" s="12"/>
      <c r="F1196" s="12"/>
      <c r="G1196" s="12"/>
      <c r="H1196" s="12"/>
      <c r="I1196" s="12"/>
      <c r="J1196" s="12"/>
      <c r="K1196" s="12"/>
      <c r="L1196" s="12"/>
      <c r="M1196" s="11"/>
      <c r="Q1196" s="1" t="s">
        <v>797</v>
      </c>
    </row>
    <row r="1197" spans="1:17" ht="30" customHeight="1" x14ac:dyDescent="0.3">
      <c r="A1197" s="11"/>
      <c r="B1197" s="11"/>
      <c r="C1197" s="11"/>
      <c r="D1197" s="11"/>
      <c r="E1197" s="12"/>
      <c r="F1197" s="12"/>
      <c r="G1197" s="12"/>
      <c r="H1197" s="12"/>
      <c r="I1197" s="12"/>
      <c r="J1197" s="12"/>
      <c r="K1197" s="12"/>
      <c r="L1197" s="12"/>
      <c r="M1197" s="11"/>
      <c r="Q1197" s="1" t="s">
        <v>797</v>
      </c>
    </row>
    <row r="1198" spans="1:17" ht="30" customHeight="1" x14ac:dyDescent="0.3">
      <c r="A1198" s="11"/>
      <c r="B1198" s="11"/>
      <c r="C1198" s="11"/>
      <c r="D1198" s="11"/>
      <c r="E1198" s="12"/>
      <c r="F1198" s="12"/>
      <c r="G1198" s="12"/>
      <c r="H1198" s="12"/>
      <c r="I1198" s="12"/>
      <c r="J1198" s="12"/>
      <c r="K1198" s="12"/>
      <c r="L1198" s="12"/>
      <c r="M1198" s="11"/>
      <c r="Q1198" s="1" t="s">
        <v>797</v>
      </c>
    </row>
    <row r="1199" spans="1:17" ht="30" customHeight="1" x14ac:dyDescent="0.3">
      <c r="A1199" s="11"/>
      <c r="B1199" s="11"/>
      <c r="C1199" s="11"/>
      <c r="D1199" s="11"/>
      <c r="E1199" s="12"/>
      <c r="F1199" s="12"/>
      <c r="G1199" s="12"/>
      <c r="H1199" s="12"/>
      <c r="I1199" s="12"/>
      <c r="J1199" s="12"/>
      <c r="K1199" s="12"/>
      <c r="L1199" s="12"/>
      <c r="M1199" s="11"/>
      <c r="Q1199" s="1" t="s">
        <v>797</v>
      </c>
    </row>
    <row r="1200" spans="1:17" ht="30" customHeight="1" x14ac:dyDescent="0.3">
      <c r="A1200" s="11"/>
      <c r="B1200" s="11"/>
      <c r="C1200" s="11"/>
      <c r="D1200" s="11"/>
      <c r="E1200" s="12"/>
      <c r="F1200" s="12"/>
      <c r="G1200" s="12"/>
      <c r="H1200" s="12"/>
      <c r="I1200" s="12"/>
      <c r="J1200" s="12"/>
      <c r="K1200" s="12"/>
      <c r="L1200" s="12"/>
      <c r="M1200" s="11"/>
      <c r="Q1200" s="1" t="s">
        <v>797</v>
      </c>
    </row>
    <row r="1201" spans="1:48" ht="30" customHeight="1" x14ac:dyDescent="0.3">
      <c r="A1201" s="11"/>
      <c r="B1201" s="11"/>
      <c r="C1201" s="11"/>
      <c r="D1201" s="11"/>
      <c r="E1201" s="12"/>
      <c r="F1201" s="12"/>
      <c r="G1201" s="12"/>
      <c r="H1201" s="12"/>
      <c r="I1201" s="12"/>
      <c r="J1201" s="12"/>
      <c r="K1201" s="12"/>
      <c r="L1201" s="12"/>
      <c r="M1201" s="11"/>
      <c r="Q1201" s="1" t="s">
        <v>797</v>
      </c>
    </row>
    <row r="1202" spans="1:48" ht="30" customHeight="1" x14ac:dyDescent="0.3">
      <c r="A1202" s="13" t="s">
        <v>76</v>
      </c>
      <c r="B1202" s="11"/>
      <c r="C1202" s="11"/>
      <c r="D1202" s="11"/>
      <c r="E1202" s="12"/>
      <c r="F1202" s="12"/>
      <c r="G1202" s="12"/>
      <c r="H1202" s="12"/>
      <c r="I1202" s="12"/>
      <c r="J1202" s="12"/>
      <c r="K1202" s="12"/>
      <c r="L1202" s="12"/>
      <c r="M1202" s="11"/>
      <c r="N1202" t="s">
        <v>77</v>
      </c>
    </row>
    <row r="1203" spans="1:48" ht="30" customHeight="1" x14ac:dyDescent="0.3">
      <c r="A1203" s="13" t="s">
        <v>799</v>
      </c>
      <c r="B1203" s="13" t="s">
        <v>756</v>
      </c>
      <c r="C1203" s="11"/>
      <c r="D1203" s="11"/>
      <c r="E1203" s="12"/>
      <c r="F1203" s="12"/>
      <c r="G1203" s="12"/>
      <c r="H1203" s="12"/>
      <c r="I1203" s="12"/>
      <c r="J1203" s="12"/>
      <c r="K1203" s="12"/>
      <c r="L1203" s="12"/>
      <c r="M1203" s="11"/>
      <c r="Q1203" s="1" t="s">
        <v>800</v>
      </c>
    </row>
    <row r="1204" spans="1:48" ht="30" customHeight="1" x14ac:dyDescent="0.3">
      <c r="A1204" s="13" t="s">
        <v>282</v>
      </c>
      <c r="B1204" s="13" t="s">
        <v>283</v>
      </c>
      <c r="C1204" s="13" t="s">
        <v>248</v>
      </c>
      <c r="D1204" s="11">
        <v>1</v>
      </c>
      <c r="E1204" s="12"/>
      <c r="F1204" s="12"/>
      <c r="G1204" s="12"/>
      <c r="H1204" s="12"/>
      <c r="I1204" s="12"/>
      <c r="J1204" s="12"/>
      <c r="K1204" s="12"/>
      <c r="L1204" s="12"/>
      <c r="M1204" s="13" t="s">
        <v>52</v>
      </c>
      <c r="N1204" s="1" t="s">
        <v>284</v>
      </c>
      <c r="O1204" s="1" t="s">
        <v>52</v>
      </c>
      <c r="P1204" s="1" t="s">
        <v>52</v>
      </c>
      <c r="Q1204" s="1" t="s">
        <v>800</v>
      </c>
      <c r="R1204" s="1" t="s">
        <v>64</v>
      </c>
      <c r="S1204" s="1" t="s">
        <v>64</v>
      </c>
      <c r="T1204" s="1" t="s">
        <v>63</v>
      </c>
      <c r="AR1204" s="1" t="s">
        <v>52</v>
      </c>
      <c r="AS1204" s="1" t="s">
        <v>52</v>
      </c>
      <c r="AU1204" s="1" t="s">
        <v>801</v>
      </c>
      <c r="AV1204">
        <v>395</v>
      </c>
    </row>
    <row r="1205" spans="1:48" ht="30" customHeight="1" x14ac:dyDescent="0.3">
      <c r="A1205" s="13" t="s">
        <v>286</v>
      </c>
      <c r="B1205" s="13" t="s">
        <v>287</v>
      </c>
      <c r="C1205" s="13" t="s">
        <v>288</v>
      </c>
      <c r="D1205" s="11">
        <v>4</v>
      </c>
      <c r="E1205" s="12"/>
      <c r="F1205" s="12"/>
      <c r="G1205" s="12"/>
      <c r="H1205" s="12"/>
      <c r="I1205" s="12"/>
      <c r="J1205" s="12"/>
      <c r="K1205" s="12"/>
      <c r="L1205" s="12"/>
      <c r="M1205" s="13" t="s">
        <v>52</v>
      </c>
      <c r="N1205" s="1" t="s">
        <v>289</v>
      </c>
      <c r="O1205" s="1" t="s">
        <v>52</v>
      </c>
      <c r="P1205" s="1" t="s">
        <v>52</v>
      </c>
      <c r="Q1205" s="1" t="s">
        <v>800</v>
      </c>
      <c r="R1205" s="1" t="s">
        <v>64</v>
      </c>
      <c r="S1205" s="1" t="s">
        <v>64</v>
      </c>
      <c r="T1205" s="1" t="s">
        <v>63</v>
      </c>
      <c r="AR1205" s="1" t="s">
        <v>52</v>
      </c>
      <c r="AS1205" s="1" t="s">
        <v>52</v>
      </c>
      <c r="AU1205" s="1" t="s">
        <v>802</v>
      </c>
      <c r="AV1205">
        <v>396</v>
      </c>
    </row>
    <row r="1206" spans="1:48" ht="30" customHeight="1" x14ac:dyDescent="0.3">
      <c r="A1206" s="13" t="s">
        <v>291</v>
      </c>
      <c r="B1206" s="13" t="s">
        <v>292</v>
      </c>
      <c r="C1206" s="13" t="s">
        <v>293</v>
      </c>
      <c r="D1206" s="11">
        <v>3</v>
      </c>
      <c r="E1206" s="12"/>
      <c r="F1206" s="12"/>
      <c r="G1206" s="12"/>
      <c r="H1206" s="12"/>
      <c r="I1206" s="12"/>
      <c r="J1206" s="12"/>
      <c r="K1206" s="12"/>
      <c r="L1206" s="12"/>
      <c r="M1206" s="13" t="s">
        <v>52</v>
      </c>
      <c r="N1206" s="1" t="s">
        <v>294</v>
      </c>
      <c r="O1206" s="1" t="s">
        <v>52</v>
      </c>
      <c r="P1206" s="1" t="s">
        <v>52</v>
      </c>
      <c r="Q1206" s="1" t="s">
        <v>800</v>
      </c>
      <c r="R1206" s="1" t="s">
        <v>64</v>
      </c>
      <c r="S1206" s="1" t="s">
        <v>64</v>
      </c>
      <c r="T1206" s="1" t="s">
        <v>63</v>
      </c>
      <c r="AR1206" s="1" t="s">
        <v>52</v>
      </c>
      <c r="AS1206" s="1" t="s">
        <v>52</v>
      </c>
      <c r="AU1206" s="1" t="s">
        <v>803</v>
      </c>
      <c r="AV1206">
        <v>416</v>
      </c>
    </row>
    <row r="1207" spans="1:48" ht="30" customHeight="1" x14ac:dyDescent="0.3">
      <c r="A1207" s="11"/>
      <c r="B1207" s="11"/>
      <c r="C1207" s="11"/>
      <c r="D1207" s="11"/>
      <c r="E1207" s="12"/>
      <c r="F1207" s="12"/>
      <c r="G1207" s="12"/>
      <c r="H1207" s="12"/>
      <c r="I1207" s="12"/>
      <c r="J1207" s="12"/>
      <c r="K1207" s="12"/>
      <c r="L1207" s="12"/>
      <c r="M1207" s="11"/>
      <c r="Q1207" s="1" t="s">
        <v>800</v>
      </c>
    </row>
    <row r="1208" spans="1:48" ht="30" customHeight="1" x14ac:dyDescent="0.3">
      <c r="A1208" s="11"/>
      <c r="B1208" s="11"/>
      <c r="C1208" s="11"/>
      <c r="D1208" s="11"/>
      <c r="E1208" s="12"/>
      <c r="F1208" s="12"/>
      <c r="G1208" s="12"/>
      <c r="H1208" s="12"/>
      <c r="I1208" s="12"/>
      <c r="J1208" s="12"/>
      <c r="K1208" s="12"/>
      <c r="L1208" s="12"/>
      <c r="M1208" s="11"/>
      <c r="Q1208" s="1" t="s">
        <v>800</v>
      </c>
    </row>
    <row r="1209" spans="1:48" ht="30" customHeight="1" x14ac:dyDescent="0.3">
      <c r="A1209" s="11"/>
      <c r="B1209" s="11"/>
      <c r="C1209" s="11"/>
      <c r="D1209" s="11"/>
      <c r="E1209" s="12"/>
      <c r="F1209" s="12"/>
      <c r="G1209" s="12"/>
      <c r="H1209" s="12"/>
      <c r="I1209" s="12"/>
      <c r="J1209" s="12"/>
      <c r="K1209" s="12"/>
      <c r="L1209" s="12"/>
      <c r="M1209" s="11"/>
      <c r="Q1209" s="1" t="s">
        <v>800</v>
      </c>
    </row>
    <row r="1210" spans="1:48" ht="30" customHeight="1" x14ac:dyDescent="0.3">
      <c r="A1210" s="11"/>
      <c r="B1210" s="11"/>
      <c r="C1210" s="11"/>
      <c r="D1210" s="11"/>
      <c r="E1210" s="12"/>
      <c r="F1210" s="12"/>
      <c r="G1210" s="12"/>
      <c r="H1210" s="12"/>
      <c r="I1210" s="12"/>
      <c r="J1210" s="12"/>
      <c r="K1210" s="12"/>
      <c r="L1210" s="12"/>
      <c r="M1210" s="11"/>
      <c r="Q1210" s="1" t="s">
        <v>800</v>
      </c>
    </row>
    <row r="1211" spans="1:48" ht="30" customHeight="1" x14ac:dyDescent="0.3">
      <c r="A1211" s="11"/>
      <c r="B1211" s="11"/>
      <c r="C1211" s="11"/>
      <c r="D1211" s="11"/>
      <c r="E1211" s="12"/>
      <c r="F1211" s="12"/>
      <c r="G1211" s="12"/>
      <c r="H1211" s="12"/>
      <c r="I1211" s="12"/>
      <c r="J1211" s="12"/>
      <c r="K1211" s="12"/>
      <c r="L1211" s="12"/>
      <c r="M1211" s="11"/>
      <c r="Q1211" s="1" t="s">
        <v>800</v>
      </c>
    </row>
    <row r="1212" spans="1:48" ht="30" customHeight="1" x14ac:dyDescent="0.3">
      <c r="A1212" s="11"/>
      <c r="B1212" s="11"/>
      <c r="C1212" s="11"/>
      <c r="D1212" s="11"/>
      <c r="E1212" s="12"/>
      <c r="F1212" s="12"/>
      <c r="G1212" s="12"/>
      <c r="H1212" s="12"/>
      <c r="I1212" s="12"/>
      <c r="J1212" s="12"/>
      <c r="K1212" s="12"/>
      <c r="L1212" s="12"/>
      <c r="M1212" s="11"/>
      <c r="Q1212" s="1" t="s">
        <v>800</v>
      </c>
    </row>
    <row r="1213" spans="1:48" ht="30" customHeight="1" x14ac:dyDescent="0.3">
      <c r="A1213" s="11"/>
      <c r="B1213" s="11"/>
      <c r="C1213" s="11"/>
      <c r="D1213" s="11"/>
      <c r="E1213" s="12"/>
      <c r="F1213" s="12"/>
      <c r="G1213" s="12"/>
      <c r="H1213" s="12"/>
      <c r="I1213" s="12"/>
      <c r="J1213" s="12"/>
      <c r="K1213" s="12"/>
      <c r="L1213" s="12"/>
      <c r="M1213" s="11"/>
      <c r="Q1213" s="1" t="s">
        <v>800</v>
      </c>
    </row>
    <row r="1214" spans="1:48" ht="30" customHeight="1" x14ac:dyDescent="0.3">
      <c r="A1214" s="11"/>
      <c r="B1214" s="11"/>
      <c r="C1214" s="11"/>
      <c r="D1214" s="11"/>
      <c r="E1214" s="12"/>
      <c r="F1214" s="12"/>
      <c r="G1214" s="12"/>
      <c r="H1214" s="12"/>
      <c r="I1214" s="12"/>
      <c r="J1214" s="12"/>
      <c r="K1214" s="12"/>
      <c r="L1214" s="12"/>
      <c r="M1214" s="11"/>
      <c r="Q1214" s="1" t="s">
        <v>800</v>
      </c>
    </row>
    <row r="1215" spans="1:48" ht="30" customHeight="1" x14ac:dyDescent="0.3">
      <c r="A1215" s="11"/>
      <c r="B1215" s="11"/>
      <c r="C1215" s="11"/>
      <c r="D1215" s="11"/>
      <c r="E1215" s="12"/>
      <c r="F1215" s="12"/>
      <c r="G1215" s="12"/>
      <c r="H1215" s="12"/>
      <c r="I1215" s="12"/>
      <c r="J1215" s="12"/>
      <c r="K1215" s="12"/>
      <c r="L1215" s="12"/>
      <c r="M1215" s="11"/>
      <c r="Q1215" s="1" t="s">
        <v>800</v>
      </c>
    </row>
    <row r="1216" spans="1:48" ht="30" customHeight="1" x14ac:dyDescent="0.3">
      <c r="A1216" s="11"/>
      <c r="B1216" s="11"/>
      <c r="C1216" s="11"/>
      <c r="D1216" s="11"/>
      <c r="E1216" s="12"/>
      <c r="F1216" s="12"/>
      <c r="G1216" s="12"/>
      <c r="H1216" s="12"/>
      <c r="I1216" s="12"/>
      <c r="J1216" s="12"/>
      <c r="K1216" s="12"/>
      <c r="L1216" s="12"/>
      <c r="M1216" s="11"/>
      <c r="Q1216" s="1" t="s">
        <v>800</v>
      </c>
    </row>
    <row r="1217" spans="1:48" ht="30" customHeight="1" x14ac:dyDescent="0.3">
      <c r="A1217" s="11"/>
      <c r="B1217" s="11"/>
      <c r="C1217" s="11"/>
      <c r="D1217" s="11"/>
      <c r="E1217" s="12"/>
      <c r="F1217" s="12"/>
      <c r="G1217" s="12"/>
      <c r="H1217" s="12"/>
      <c r="I1217" s="12"/>
      <c r="J1217" s="12"/>
      <c r="K1217" s="12"/>
      <c r="L1217" s="12"/>
      <c r="M1217" s="11"/>
      <c r="Q1217" s="1" t="s">
        <v>800</v>
      </c>
    </row>
    <row r="1218" spans="1:48" ht="30" customHeight="1" x14ac:dyDescent="0.3">
      <c r="A1218" s="11"/>
      <c r="B1218" s="11"/>
      <c r="C1218" s="11"/>
      <c r="D1218" s="11"/>
      <c r="E1218" s="12"/>
      <c r="F1218" s="12"/>
      <c r="G1218" s="12"/>
      <c r="H1218" s="12"/>
      <c r="I1218" s="12"/>
      <c r="J1218" s="12"/>
      <c r="K1218" s="12"/>
      <c r="L1218" s="12"/>
      <c r="M1218" s="11"/>
      <c r="Q1218" s="1" t="s">
        <v>800</v>
      </c>
    </row>
    <row r="1219" spans="1:48" ht="30" customHeight="1" x14ac:dyDescent="0.3">
      <c r="A1219" s="11"/>
      <c r="B1219" s="11"/>
      <c r="C1219" s="11"/>
      <c r="D1219" s="11"/>
      <c r="E1219" s="12"/>
      <c r="F1219" s="12"/>
      <c r="G1219" s="12"/>
      <c r="H1219" s="12"/>
      <c r="I1219" s="12"/>
      <c r="J1219" s="12"/>
      <c r="K1219" s="12"/>
      <c r="L1219" s="12"/>
      <c r="M1219" s="11"/>
      <c r="Q1219" s="1" t="s">
        <v>800</v>
      </c>
    </row>
    <row r="1220" spans="1:48" ht="30" customHeight="1" x14ac:dyDescent="0.3">
      <c r="A1220" s="11"/>
      <c r="B1220" s="11"/>
      <c r="C1220" s="11"/>
      <c r="D1220" s="11"/>
      <c r="E1220" s="12"/>
      <c r="F1220" s="12"/>
      <c r="G1220" s="12"/>
      <c r="H1220" s="12"/>
      <c r="I1220" s="12"/>
      <c r="J1220" s="12"/>
      <c r="K1220" s="12"/>
      <c r="L1220" s="12"/>
      <c r="M1220" s="11"/>
      <c r="Q1220" s="1" t="s">
        <v>800</v>
      </c>
    </row>
    <row r="1221" spans="1:48" ht="30" customHeight="1" x14ac:dyDescent="0.3">
      <c r="A1221" s="11"/>
      <c r="B1221" s="11"/>
      <c r="C1221" s="11"/>
      <c r="D1221" s="11"/>
      <c r="E1221" s="12"/>
      <c r="F1221" s="12"/>
      <c r="G1221" s="12"/>
      <c r="H1221" s="12"/>
      <c r="I1221" s="12"/>
      <c r="J1221" s="12"/>
      <c r="K1221" s="12"/>
      <c r="L1221" s="12"/>
      <c r="M1221" s="11"/>
      <c r="Q1221" s="1" t="s">
        <v>800</v>
      </c>
    </row>
    <row r="1222" spans="1:48" ht="30" customHeight="1" x14ac:dyDescent="0.3">
      <c r="A1222" s="11"/>
      <c r="B1222" s="11"/>
      <c r="C1222" s="11"/>
      <c r="D1222" s="11"/>
      <c r="E1222" s="12"/>
      <c r="F1222" s="12"/>
      <c r="G1222" s="12"/>
      <c r="H1222" s="12"/>
      <c r="I1222" s="12"/>
      <c r="J1222" s="12"/>
      <c r="K1222" s="12"/>
      <c r="L1222" s="12"/>
      <c r="M1222" s="11"/>
      <c r="Q1222" s="1" t="s">
        <v>800</v>
      </c>
    </row>
    <row r="1223" spans="1:48" ht="30" customHeight="1" x14ac:dyDescent="0.3">
      <c r="A1223" s="11"/>
      <c r="B1223" s="11"/>
      <c r="C1223" s="11"/>
      <c r="D1223" s="11"/>
      <c r="E1223" s="12"/>
      <c r="F1223" s="12"/>
      <c r="G1223" s="12"/>
      <c r="H1223" s="12"/>
      <c r="I1223" s="12"/>
      <c r="J1223" s="12"/>
      <c r="K1223" s="12"/>
      <c r="L1223" s="12"/>
      <c r="M1223" s="11"/>
      <c r="Q1223" s="1" t="s">
        <v>800</v>
      </c>
    </row>
    <row r="1224" spans="1:48" ht="30" customHeight="1" x14ac:dyDescent="0.3">
      <c r="A1224" s="11"/>
      <c r="B1224" s="11"/>
      <c r="C1224" s="11"/>
      <c r="D1224" s="11"/>
      <c r="E1224" s="12"/>
      <c r="F1224" s="12"/>
      <c r="G1224" s="12"/>
      <c r="H1224" s="12"/>
      <c r="I1224" s="12"/>
      <c r="J1224" s="12"/>
      <c r="K1224" s="12"/>
      <c r="L1224" s="12"/>
      <c r="M1224" s="11"/>
      <c r="Q1224" s="1" t="s">
        <v>800</v>
      </c>
    </row>
    <row r="1225" spans="1:48" ht="30" customHeight="1" x14ac:dyDescent="0.3">
      <c r="A1225" s="11"/>
      <c r="B1225" s="11"/>
      <c r="C1225" s="11"/>
      <c r="D1225" s="11"/>
      <c r="E1225" s="12"/>
      <c r="F1225" s="12"/>
      <c r="G1225" s="12"/>
      <c r="H1225" s="12"/>
      <c r="I1225" s="12"/>
      <c r="J1225" s="12"/>
      <c r="K1225" s="12"/>
      <c r="L1225" s="12"/>
      <c r="M1225" s="11"/>
      <c r="Q1225" s="1" t="s">
        <v>800</v>
      </c>
    </row>
    <row r="1226" spans="1:48" ht="30" customHeight="1" x14ac:dyDescent="0.3">
      <c r="A1226" s="11"/>
      <c r="B1226" s="11"/>
      <c r="C1226" s="11"/>
      <c r="D1226" s="11"/>
      <c r="E1226" s="12"/>
      <c r="F1226" s="12"/>
      <c r="G1226" s="12"/>
      <c r="H1226" s="12"/>
      <c r="I1226" s="12"/>
      <c r="J1226" s="12"/>
      <c r="K1226" s="12"/>
      <c r="L1226" s="12"/>
      <c r="M1226" s="11"/>
      <c r="Q1226" s="1" t="s">
        <v>800</v>
      </c>
    </row>
    <row r="1227" spans="1:48" ht="30" customHeight="1" x14ac:dyDescent="0.3">
      <c r="A1227" s="13" t="s">
        <v>76</v>
      </c>
      <c r="B1227" s="11"/>
      <c r="C1227" s="11"/>
      <c r="D1227" s="11"/>
      <c r="E1227" s="12"/>
      <c r="F1227" s="12"/>
      <c r="G1227" s="12"/>
      <c r="H1227" s="12"/>
      <c r="I1227" s="12"/>
      <c r="J1227" s="12"/>
      <c r="K1227" s="12"/>
      <c r="L1227" s="12"/>
      <c r="M1227" s="11"/>
      <c r="N1227" t="s">
        <v>77</v>
      </c>
    </row>
    <row r="1228" spans="1:48" ht="30" customHeight="1" x14ac:dyDescent="0.3">
      <c r="A1228" s="13" t="s">
        <v>804</v>
      </c>
      <c r="B1228" s="13" t="s">
        <v>756</v>
      </c>
      <c r="C1228" s="11"/>
      <c r="D1228" s="11"/>
      <c r="E1228" s="12"/>
      <c r="F1228" s="12"/>
      <c r="G1228" s="12"/>
      <c r="H1228" s="12"/>
      <c r="I1228" s="12"/>
      <c r="J1228" s="12"/>
      <c r="K1228" s="12"/>
      <c r="L1228" s="12"/>
      <c r="M1228" s="11"/>
      <c r="Q1228" s="1" t="s">
        <v>805</v>
      </c>
    </row>
    <row r="1229" spans="1:48" ht="30" customHeight="1" x14ac:dyDescent="0.3">
      <c r="A1229" s="13" t="s">
        <v>299</v>
      </c>
      <c r="B1229" s="13" t="s">
        <v>300</v>
      </c>
      <c r="C1229" s="13" t="s">
        <v>82</v>
      </c>
      <c r="D1229" s="11">
        <v>0.122</v>
      </c>
      <c r="E1229" s="12"/>
      <c r="F1229" s="12"/>
      <c r="G1229" s="12"/>
      <c r="H1229" s="12"/>
      <c r="I1229" s="12"/>
      <c r="J1229" s="12"/>
      <c r="K1229" s="12"/>
      <c r="L1229" s="12"/>
      <c r="M1229" s="13" t="s">
        <v>52</v>
      </c>
      <c r="N1229" s="1" t="s">
        <v>301</v>
      </c>
      <c r="O1229" s="1" t="s">
        <v>52</v>
      </c>
      <c r="P1229" s="1" t="s">
        <v>52</v>
      </c>
      <c r="Q1229" s="1" t="s">
        <v>805</v>
      </c>
      <c r="R1229" s="1" t="s">
        <v>64</v>
      </c>
      <c r="S1229" s="1" t="s">
        <v>64</v>
      </c>
      <c r="T1229" s="1" t="s">
        <v>63</v>
      </c>
      <c r="AR1229" s="1" t="s">
        <v>52</v>
      </c>
      <c r="AS1229" s="1" t="s">
        <v>52</v>
      </c>
      <c r="AU1229" s="1" t="s">
        <v>806</v>
      </c>
      <c r="AV1229">
        <v>382</v>
      </c>
    </row>
    <row r="1230" spans="1:48" ht="30" customHeight="1" x14ac:dyDescent="0.3">
      <c r="A1230" s="13" t="s">
        <v>303</v>
      </c>
      <c r="B1230" s="13" t="s">
        <v>304</v>
      </c>
      <c r="C1230" s="13" t="s">
        <v>82</v>
      </c>
      <c r="D1230" s="11">
        <v>0.39100000000000001</v>
      </c>
      <c r="E1230" s="12"/>
      <c r="F1230" s="12"/>
      <c r="G1230" s="12"/>
      <c r="H1230" s="12"/>
      <c r="I1230" s="12"/>
      <c r="J1230" s="12"/>
      <c r="K1230" s="12"/>
      <c r="L1230" s="12"/>
      <c r="M1230" s="13" t="s">
        <v>52</v>
      </c>
      <c r="N1230" s="1" t="s">
        <v>305</v>
      </c>
      <c r="O1230" s="1" t="s">
        <v>52</v>
      </c>
      <c r="P1230" s="1" t="s">
        <v>52</v>
      </c>
      <c r="Q1230" s="1" t="s">
        <v>805</v>
      </c>
      <c r="R1230" s="1" t="s">
        <v>64</v>
      </c>
      <c r="S1230" s="1" t="s">
        <v>64</v>
      </c>
      <c r="T1230" s="1" t="s">
        <v>63</v>
      </c>
      <c r="AR1230" s="1" t="s">
        <v>52</v>
      </c>
      <c r="AS1230" s="1" t="s">
        <v>52</v>
      </c>
      <c r="AU1230" s="1" t="s">
        <v>807</v>
      </c>
      <c r="AV1230">
        <v>383</v>
      </c>
    </row>
    <row r="1231" spans="1:48" ht="30" customHeight="1" x14ac:dyDescent="0.3">
      <c r="A1231" s="13" t="s">
        <v>310</v>
      </c>
      <c r="B1231" s="13" t="s">
        <v>311</v>
      </c>
      <c r="C1231" s="13" t="s">
        <v>82</v>
      </c>
      <c r="D1231" s="11">
        <v>0.122</v>
      </c>
      <c r="E1231" s="12"/>
      <c r="F1231" s="12"/>
      <c r="G1231" s="12"/>
      <c r="H1231" s="12"/>
      <c r="I1231" s="12"/>
      <c r="J1231" s="12"/>
      <c r="K1231" s="12"/>
      <c r="L1231" s="12"/>
      <c r="M1231" s="13" t="s">
        <v>52</v>
      </c>
      <c r="N1231" s="1" t="s">
        <v>312</v>
      </c>
      <c r="O1231" s="1" t="s">
        <v>52</v>
      </c>
      <c r="P1231" s="1" t="s">
        <v>52</v>
      </c>
      <c r="Q1231" s="1" t="s">
        <v>805</v>
      </c>
      <c r="R1231" s="1" t="s">
        <v>64</v>
      </c>
      <c r="S1231" s="1" t="s">
        <v>64</v>
      </c>
      <c r="T1231" s="1" t="s">
        <v>63</v>
      </c>
      <c r="AR1231" s="1" t="s">
        <v>52</v>
      </c>
      <c r="AS1231" s="1" t="s">
        <v>52</v>
      </c>
      <c r="AU1231" s="1" t="s">
        <v>808</v>
      </c>
      <c r="AV1231">
        <v>384</v>
      </c>
    </row>
    <row r="1232" spans="1:48" ht="30" customHeight="1" x14ac:dyDescent="0.3">
      <c r="A1232" s="13" t="s">
        <v>314</v>
      </c>
      <c r="B1232" s="13" t="s">
        <v>315</v>
      </c>
      <c r="C1232" s="13" t="s">
        <v>82</v>
      </c>
      <c r="D1232" s="11">
        <v>0.39100000000000001</v>
      </c>
      <c r="E1232" s="12"/>
      <c r="F1232" s="12"/>
      <c r="G1232" s="12"/>
      <c r="H1232" s="12"/>
      <c r="I1232" s="12"/>
      <c r="J1232" s="12"/>
      <c r="K1232" s="12"/>
      <c r="L1232" s="12"/>
      <c r="M1232" s="13" t="s">
        <v>52</v>
      </c>
      <c r="N1232" s="1" t="s">
        <v>316</v>
      </c>
      <c r="O1232" s="1" t="s">
        <v>52</v>
      </c>
      <c r="P1232" s="1" t="s">
        <v>52</v>
      </c>
      <c r="Q1232" s="1" t="s">
        <v>805</v>
      </c>
      <c r="R1232" s="1" t="s">
        <v>64</v>
      </c>
      <c r="S1232" s="1" t="s">
        <v>64</v>
      </c>
      <c r="T1232" s="1" t="s">
        <v>63</v>
      </c>
      <c r="AR1232" s="1" t="s">
        <v>52</v>
      </c>
      <c r="AS1232" s="1" t="s">
        <v>52</v>
      </c>
      <c r="AU1232" s="1" t="s">
        <v>809</v>
      </c>
      <c r="AV1232">
        <v>385</v>
      </c>
    </row>
    <row r="1233" spans="1:17" ht="30" customHeight="1" x14ac:dyDescent="0.3">
      <c r="A1233" s="11"/>
      <c r="B1233" s="11"/>
      <c r="C1233" s="11"/>
      <c r="D1233" s="11"/>
      <c r="E1233" s="12"/>
      <c r="F1233" s="12"/>
      <c r="G1233" s="12"/>
      <c r="H1233" s="12"/>
      <c r="I1233" s="12"/>
      <c r="J1233" s="12"/>
      <c r="K1233" s="12"/>
      <c r="L1233" s="12"/>
      <c r="M1233" s="11"/>
      <c r="Q1233" s="1" t="s">
        <v>805</v>
      </c>
    </row>
    <row r="1234" spans="1:17" ht="30" customHeight="1" x14ac:dyDescent="0.3">
      <c r="A1234" s="11"/>
      <c r="B1234" s="11"/>
      <c r="C1234" s="11"/>
      <c r="D1234" s="11"/>
      <c r="E1234" s="12"/>
      <c r="F1234" s="12"/>
      <c r="G1234" s="12"/>
      <c r="H1234" s="12"/>
      <c r="I1234" s="12"/>
      <c r="J1234" s="12"/>
      <c r="K1234" s="12"/>
      <c r="L1234" s="12"/>
      <c r="M1234" s="11"/>
      <c r="Q1234" s="1" t="s">
        <v>805</v>
      </c>
    </row>
    <row r="1235" spans="1:17" ht="30" customHeight="1" x14ac:dyDescent="0.3">
      <c r="A1235" s="11"/>
      <c r="B1235" s="11"/>
      <c r="C1235" s="11"/>
      <c r="D1235" s="11"/>
      <c r="E1235" s="12"/>
      <c r="F1235" s="12"/>
      <c r="G1235" s="12"/>
      <c r="H1235" s="12"/>
      <c r="I1235" s="12"/>
      <c r="J1235" s="12"/>
      <c r="K1235" s="12"/>
      <c r="L1235" s="12"/>
      <c r="M1235" s="11"/>
      <c r="Q1235" s="1" t="s">
        <v>805</v>
      </c>
    </row>
    <row r="1236" spans="1:17" ht="30" customHeight="1" x14ac:dyDescent="0.3">
      <c r="A1236" s="11"/>
      <c r="B1236" s="11"/>
      <c r="C1236" s="11"/>
      <c r="D1236" s="11"/>
      <c r="E1236" s="12"/>
      <c r="F1236" s="12"/>
      <c r="G1236" s="12"/>
      <c r="H1236" s="12"/>
      <c r="I1236" s="12"/>
      <c r="J1236" s="12"/>
      <c r="K1236" s="12"/>
      <c r="L1236" s="12"/>
      <c r="M1236" s="11"/>
      <c r="Q1236" s="1" t="s">
        <v>805</v>
      </c>
    </row>
    <row r="1237" spans="1:17" ht="30" customHeight="1" x14ac:dyDescent="0.3">
      <c r="A1237" s="11"/>
      <c r="B1237" s="11"/>
      <c r="C1237" s="11"/>
      <c r="D1237" s="11"/>
      <c r="E1237" s="12"/>
      <c r="F1237" s="12"/>
      <c r="G1237" s="12"/>
      <c r="H1237" s="12"/>
      <c r="I1237" s="12"/>
      <c r="J1237" s="12"/>
      <c r="K1237" s="12"/>
      <c r="L1237" s="12"/>
      <c r="M1237" s="11"/>
      <c r="Q1237" s="1" t="s">
        <v>805</v>
      </c>
    </row>
    <row r="1238" spans="1:17" ht="30" customHeight="1" x14ac:dyDescent="0.3">
      <c r="A1238" s="11"/>
      <c r="B1238" s="11"/>
      <c r="C1238" s="11"/>
      <c r="D1238" s="11"/>
      <c r="E1238" s="12"/>
      <c r="F1238" s="12"/>
      <c r="G1238" s="12"/>
      <c r="H1238" s="12"/>
      <c r="I1238" s="12"/>
      <c r="J1238" s="12"/>
      <c r="K1238" s="12"/>
      <c r="L1238" s="12"/>
      <c r="M1238" s="11"/>
      <c r="Q1238" s="1" t="s">
        <v>805</v>
      </c>
    </row>
    <row r="1239" spans="1:17" ht="30" customHeight="1" x14ac:dyDescent="0.3">
      <c r="A1239" s="11"/>
      <c r="B1239" s="11"/>
      <c r="C1239" s="11"/>
      <c r="D1239" s="11"/>
      <c r="E1239" s="12"/>
      <c r="F1239" s="12"/>
      <c r="G1239" s="12"/>
      <c r="H1239" s="12"/>
      <c r="I1239" s="12"/>
      <c r="J1239" s="12"/>
      <c r="K1239" s="12"/>
      <c r="L1239" s="12"/>
      <c r="M1239" s="11"/>
      <c r="Q1239" s="1" t="s">
        <v>805</v>
      </c>
    </row>
    <row r="1240" spans="1:17" ht="30" customHeight="1" x14ac:dyDescent="0.3">
      <c r="A1240" s="11"/>
      <c r="B1240" s="11"/>
      <c r="C1240" s="11"/>
      <c r="D1240" s="11"/>
      <c r="E1240" s="12"/>
      <c r="F1240" s="12"/>
      <c r="G1240" s="12"/>
      <c r="H1240" s="12"/>
      <c r="I1240" s="12"/>
      <c r="J1240" s="12"/>
      <c r="K1240" s="12"/>
      <c r="L1240" s="12"/>
      <c r="M1240" s="11"/>
      <c r="Q1240" s="1" t="s">
        <v>805</v>
      </c>
    </row>
    <row r="1241" spans="1:17" ht="30" customHeight="1" x14ac:dyDescent="0.3">
      <c r="A1241" s="11"/>
      <c r="B1241" s="11"/>
      <c r="C1241" s="11"/>
      <c r="D1241" s="11"/>
      <c r="E1241" s="12"/>
      <c r="F1241" s="12"/>
      <c r="G1241" s="12"/>
      <c r="H1241" s="12"/>
      <c r="I1241" s="12"/>
      <c r="J1241" s="12"/>
      <c r="K1241" s="12"/>
      <c r="L1241" s="12"/>
      <c r="M1241" s="11"/>
      <c r="Q1241" s="1" t="s">
        <v>805</v>
      </c>
    </row>
    <row r="1242" spans="1:17" ht="30" customHeight="1" x14ac:dyDescent="0.3">
      <c r="A1242" s="11"/>
      <c r="B1242" s="11"/>
      <c r="C1242" s="11"/>
      <c r="D1242" s="11"/>
      <c r="E1242" s="12"/>
      <c r="F1242" s="12"/>
      <c r="G1242" s="12"/>
      <c r="H1242" s="12"/>
      <c r="I1242" s="12"/>
      <c r="J1242" s="12"/>
      <c r="K1242" s="12"/>
      <c r="L1242" s="12"/>
      <c r="M1242" s="11"/>
      <c r="Q1242" s="1" t="s">
        <v>805</v>
      </c>
    </row>
    <row r="1243" spans="1:17" ht="30" customHeight="1" x14ac:dyDescent="0.3">
      <c r="A1243" s="11"/>
      <c r="B1243" s="11"/>
      <c r="C1243" s="11"/>
      <c r="D1243" s="11"/>
      <c r="E1243" s="12"/>
      <c r="F1243" s="12"/>
      <c r="G1243" s="12"/>
      <c r="H1243" s="12"/>
      <c r="I1243" s="12"/>
      <c r="J1243" s="12"/>
      <c r="K1243" s="12"/>
      <c r="L1243" s="12"/>
      <c r="M1243" s="11"/>
      <c r="Q1243" s="1" t="s">
        <v>805</v>
      </c>
    </row>
    <row r="1244" spans="1:17" ht="30" customHeight="1" x14ac:dyDescent="0.3">
      <c r="A1244" s="11"/>
      <c r="B1244" s="11"/>
      <c r="C1244" s="11"/>
      <c r="D1244" s="11"/>
      <c r="E1244" s="12"/>
      <c r="F1244" s="12"/>
      <c r="G1244" s="12"/>
      <c r="H1244" s="12"/>
      <c r="I1244" s="12"/>
      <c r="J1244" s="12"/>
      <c r="K1244" s="12"/>
      <c r="L1244" s="12"/>
      <c r="M1244" s="11"/>
      <c r="Q1244" s="1" t="s">
        <v>805</v>
      </c>
    </row>
    <row r="1245" spans="1:17" ht="30" customHeight="1" x14ac:dyDescent="0.3">
      <c r="A1245" s="11"/>
      <c r="B1245" s="11"/>
      <c r="C1245" s="11"/>
      <c r="D1245" s="11"/>
      <c r="E1245" s="12"/>
      <c r="F1245" s="12"/>
      <c r="G1245" s="12"/>
      <c r="H1245" s="12"/>
      <c r="I1245" s="12"/>
      <c r="J1245" s="12"/>
      <c r="K1245" s="12"/>
      <c r="L1245" s="12"/>
      <c r="M1245" s="11"/>
      <c r="Q1245" s="1" t="s">
        <v>805</v>
      </c>
    </row>
    <row r="1246" spans="1:17" ht="30" customHeight="1" x14ac:dyDescent="0.3">
      <c r="A1246" s="11"/>
      <c r="B1246" s="11"/>
      <c r="C1246" s="11"/>
      <c r="D1246" s="11"/>
      <c r="E1246" s="12"/>
      <c r="F1246" s="12"/>
      <c r="G1246" s="12"/>
      <c r="H1246" s="12"/>
      <c r="I1246" s="12"/>
      <c r="J1246" s="12"/>
      <c r="K1246" s="12"/>
      <c r="L1246" s="12"/>
      <c r="M1246" s="11"/>
      <c r="Q1246" s="1" t="s">
        <v>805</v>
      </c>
    </row>
    <row r="1247" spans="1:17" ht="30" customHeight="1" x14ac:dyDescent="0.3">
      <c r="A1247" s="11"/>
      <c r="B1247" s="11"/>
      <c r="C1247" s="11"/>
      <c r="D1247" s="11"/>
      <c r="E1247" s="12"/>
      <c r="F1247" s="12"/>
      <c r="G1247" s="12"/>
      <c r="H1247" s="12"/>
      <c r="I1247" s="12"/>
      <c r="J1247" s="12"/>
      <c r="K1247" s="12"/>
      <c r="L1247" s="12"/>
      <c r="M1247" s="11"/>
      <c r="Q1247" s="1" t="s">
        <v>805</v>
      </c>
    </row>
    <row r="1248" spans="1:17" ht="30" customHeight="1" x14ac:dyDescent="0.3">
      <c r="A1248" s="11"/>
      <c r="B1248" s="11"/>
      <c r="C1248" s="11"/>
      <c r="D1248" s="11"/>
      <c r="E1248" s="12"/>
      <c r="F1248" s="12"/>
      <c r="G1248" s="12"/>
      <c r="H1248" s="12"/>
      <c r="I1248" s="12"/>
      <c r="J1248" s="12"/>
      <c r="K1248" s="12"/>
      <c r="L1248" s="12"/>
      <c r="M1248" s="11"/>
      <c r="Q1248" s="1" t="s">
        <v>805</v>
      </c>
    </row>
    <row r="1249" spans="1:17" ht="30" customHeight="1" x14ac:dyDescent="0.3">
      <c r="A1249" s="11"/>
      <c r="B1249" s="11"/>
      <c r="C1249" s="11"/>
      <c r="D1249" s="11"/>
      <c r="E1249" s="12"/>
      <c r="F1249" s="12"/>
      <c r="G1249" s="12"/>
      <c r="H1249" s="12"/>
      <c r="I1249" s="12"/>
      <c r="J1249" s="12"/>
      <c r="K1249" s="12"/>
      <c r="L1249" s="12"/>
      <c r="M1249" s="11"/>
      <c r="Q1249" s="1" t="s">
        <v>805</v>
      </c>
    </row>
    <row r="1250" spans="1:17" ht="30" customHeight="1" x14ac:dyDescent="0.3">
      <c r="A1250" s="11"/>
      <c r="B1250" s="11"/>
      <c r="C1250" s="11"/>
      <c r="D1250" s="11"/>
      <c r="E1250" s="12"/>
      <c r="F1250" s="12"/>
      <c r="G1250" s="12"/>
      <c r="H1250" s="12"/>
      <c r="I1250" s="12"/>
      <c r="J1250" s="12"/>
      <c r="K1250" s="12"/>
      <c r="L1250" s="12"/>
      <c r="M1250" s="11"/>
      <c r="Q1250" s="1" t="s">
        <v>805</v>
      </c>
    </row>
    <row r="1251" spans="1:17" ht="30" customHeight="1" x14ac:dyDescent="0.3">
      <c r="A1251" s="11"/>
      <c r="B1251" s="11"/>
      <c r="C1251" s="11"/>
      <c r="D1251" s="11"/>
      <c r="E1251" s="12"/>
      <c r="F1251" s="12"/>
      <c r="G1251" s="12"/>
      <c r="H1251" s="12"/>
      <c r="I1251" s="12"/>
      <c r="J1251" s="12"/>
      <c r="K1251" s="12"/>
      <c r="L1251" s="12"/>
      <c r="M1251" s="11"/>
      <c r="Q1251" s="1" t="s">
        <v>805</v>
      </c>
    </row>
    <row r="1252" spans="1:17" ht="30" customHeight="1" x14ac:dyDescent="0.3">
      <c r="A1252" s="13" t="s">
        <v>76</v>
      </c>
      <c r="B1252" s="11"/>
      <c r="C1252" s="11"/>
      <c r="D1252" s="11"/>
      <c r="E1252" s="12"/>
      <c r="F1252" s="12"/>
      <c r="G1252" s="12"/>
      <c r="H1252" s="12"/>
      <c r="I1252" s="12"/>
      <c r="J1252" s="12"/>
      <c r="K1252" s="12"/>
      <c r="L1252" s="12"/>
      <c r="M1252" s="11"/>
      <c r="N1252" t="s">
        <v>77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3" fitToHeight="0" orientation="landscape" horizontalDpi="4294967295" verticalDpi="4294967295" r:id="rId1"/>
  <rowBreaks count="50" manualBreakCount="50">
    <brk id="28" max="16383" man="1"/>
    <brk id="53" max="16383" man="1"/>
    <brk id="78" max="16383" man="1"/>
    <brk id="103" max="16383" man="1"/>
    <brk id="128" max="16383" man="1"/>
    <brk id="153" max="16383" man="1"/>
    <brk id="178" max="16383" man="1"/>
    <brk id="203" max="16383" man="1"/>
    <brk id="228" max="16383" man="1"/>
    <brk id="253" max="16383" man="1"/>
    <brk id="278" max="16383" man="1"/>
    <brk id="303" max="16383" man="1"/>
    <brk id="328" max="16383" man="1"/>
    <brk id="353" max="16383" man="1"/>
    <brk id="378" max="16383" man="1"/>
    <brk id="403" max="16383" man="1"/>
    <brk id="428" max="16383" man="1"/>
    <brk id="453" max="16383" man="1"/>
    <brk id="478" max="16383" man="1"/>
    <brk id="503" max="16383" man="1"/>
    <brk id="528" max="16383" man="1"/>
    <brk id="553" max="16383" man="1"/>
    <brk id="578" max="16383" man="1"/>
    <brk id="603" max="16383" man="1"/>
    <brk id="628" max="16383" man="1"/>
    <brk id="653" max="16383" man="1"/>
    <brk id="678" max="16383" man="1"/>
    <brk id="703" max="16383" man="1"/>
    <brk id="728" max="16383" man="1"/>
    <brk id="753" max="16383" man="1"/>
    <brk id="778" max="16383" man="1"/>
    <brk id="803" max="16383" man="1"/>
    <brk id="828" max="16383" man="1"/>
    <brk id="853" max="16383" man="1"/>
    <brk id="878" max="16383" man="1"/>
    <brk id="903" max="16383" man="1"/>
    <brk id="927" max="16383" man="1"/>
    <brk id="952" max="16383" man="1"/>
    <brk id="977" max="16383" man="1"/>
    <brk id="1002" max="16383" man="1"/>
    <brk id="1027" max="16383" man="1"/>
    <brk id="1052" max="16383" man="1"/>
    <brk id="1077" max="16383" man="1"/>
    <brk id="1102" max="16383" man="1"/>
    <brk id="1127" max="16383" man="1"/>
    <brk id="1152" max="16383" man="1"/>
    <brk id="1177" max="16383" man="1"/>
    <brk id="1202" max="16383" man="1"/>
    <brk id="1227" max="16383" man="1"/>
    <brk id="12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</dc:creator>
  <cp:lastModifiedBy>user</cp:lastModifiedBy>
  <cp:lastPrinted>2026-08-19T06:25:21Z</cp:lastPrinted>
  <dcterms:created xsi:type="dcterms:W3CDTF">2026-06-12T07:04:03Z</dcterms:created>
  <dcterms:modified xsi:type="dcterms:W3CDTF">2026-08-31T00:35:07Z</dcterms:modified>
</cp:coreProperties>
</file>