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\0. 장영우 문서 (정리)\04. 사업\14. 긴급벌채(관리업무 대행)\2026\3차 긴급벌채\3차 추가 설계 및 감리\"/>
    </mc:Choice>
  </mc:AlternateContent>
  <xr:revisionPtr revIDLastSave="0" documentId="13_ncr:1_{158C126B-DBEE-4685-99EB-7BA57E632CFA}" xr6:coauthVersionLast="47" xr6:coauthVersionMax="47" xr10:uidLastSave="{00000000-0000-0000-0000-000000000000}"/>
  <bookViews>
    <workbookView xWindow="-28020" yWindow="3315" windowWidth="26445" windowHeight="14970" tabRatio="739" firstSheet="11" activeTab="11" xr2:uid="{00000000-000D-0000-FFFF-FFFF00000000}"/>
  </bookViews>
  <sheets>
    <sheet name="풀베기설계" sheetId="10" state="hidden" r:id="rId1"/>
    <sheet name="풀베기감리" sheetId="11" state="hidden" r:id="rId2"/>
    <sheet name="설계용역비(덩굴제거)" sheetId="12" state="hidden" r:id="rId3"/>
    <sheet name="감리용역비(덩굴제거)" sheetId="13" state="hidden" r:id="rId4"/>
    <sheet name="어린나무설계" sheetId="15" state="hidden" r:id="rId5"/>
    <sheet name="어린나무감리" sheetId="16" state="hidden" r:id="rId6"/>
    <sheet name="큰나무설계" sheetId="14" state="hidden" r:id="rId7"/>
    <sheet name="큰나무감리용역비" sheetId="1" state="hidden" r:id="rId8"/>
    <sheet name="감리용역비(임목수확)" sheetId="4" state="hidden" r:id="rId9"/>
    <sheet name="산불예방감리" sheetId="18" state="hidden" r:id="rId10"/>
    <sheet name="설계요소(특급기술자)" sheetId="21" state="hidden" r:id="rId11"/>
    <sheet name="감리용역비 산출내역서(일직지구,3차(추가))" sheetId="45" r:id="rId12"/>
    <sheet name="설계요소(고급기술자)" sheetId="37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IntlFixup" hidden="1">TRUE</definedName>
    <definedName name="_2_0_F" localSheetId="11" hidden="1">[1]노임단가!#REF!</definedName>
    <definedName name="_2_0_F" localSheetId="12" hidden="1">[1]노임단가!#REF!</definedName>
    <definedName name="_2_0_F" hidden="1">[1]노임단가!#REF!</definedName>
    <definedName name="_4_0_S" localSheetId="11" hidden="1">'[2]6PILE  (돌출)'!#REF!</definedName>
    <definedName name="_4_0_S" localSheetId="12" hidden="1">'[2]6PILE  (돌출)'!#REF!</definedName>
    <definedName name="_4_0_S" hidden="1">'[2]6PILE  (돌출)'!#REF!</definedName>
    <definedName name="_6_2_0_Parse" localSheetId="11" hidden="1">[1]노임단가!#REF!</definedName>
    <definedName name="_6_2_0_Parse" localSheetId="12" hidden="1">[1]노임단가!#REF!</definedName>
    <definedName name="_6_2_0_Parse" hidden="1">[1]노임단가!#REF!</definedName>
    <definedName name="_Fill" localSheetId="11" hidden="1">#REF!</definedName>
    <definedName name="_Fill" localSheetId="12" hidden="1">#REF!</definedName>
    <definedName name="_Fill" hidden="1">#REF!</definedName>
    <definedName name="_xlnm._FilterDatabase" localSheetId="11" hidden="1">#REF!</definedName>
    <definedName name="_xlnm._FilterDatabase" localSheetId="12" hidden="1">#REF!</definedName>
    <definedName name="_xlnm._FilterDatabase" hidden="1">#REF!</definedName>
    <definedName name="_Key1" localSheetId="11" hidden="1">#REF!</definedName>
    <definedName name="_Key1" localSheetId="12" hidden="1">#REF!</definedName>
    <definedName name="_Key1" hidden="1">#REF!</definedName>
    <definedName name="_Key2" localSheetId="11" hidden="1">#REF!</definedName>
    <definedName name="_Key2" localSheetId="12" hidden="1">#REF!</definedName>
    <definedName name="_Key2" hidden="1">#REF!</definedName>
    <definedName name="_Order1" hidden="1">255</definedName>
    <definedName name="_Order2" hidden="1">255</definedName>
    <definedName name="_Parse_In" localSheetId="11" hidden="1">#REF!</definedName>
    <definedName name="_Parse_In" localSheetId="12" hidden="1">#REF!</definedName>
    <definedName name="_Parse_In" hidden="1">#REF!</definedName>
    <definedName name="_Parse_Out" localSheetId="11" hidden="1">#REF!</definedName>
    <definedName name="_Parse_Out" localSheetId="12" hidden="1">#REF!</definedName>
    <definedName name="_Parse_Out" hidden="1">#REF!</definedName>
    <definedName name="_Regression_Int" hidden="1">1</definedName>
    <definedName name="_Regression_Out" localSheetId="11" hidden="1">#REF!</definedName>
    <definedName name="_Regression_Out" localSheetId="12" hidden="1">#REF!</definedName>
    <definedName name="_Regression_Out" hidden="1">#REF!</definedName>
    <definedName name="_Regression_X" localSheetId="11" hidden="1">#REF!</definedName>
    <definedName name="_Regression_X" localSheetId="12" hidden="1">#REF!</definedName>
    <definedName name="_Regression_X" hidden="1">#REF!</definedName>
    <definedName name="_Regression_Y" localSheetId="11" hidden="1">#REF!</definedName>
    <definedName name="_Regression_Y" localSheetId="12" hidden="1">#REF!</definedName>
    <definedName name="_Regression_Y" hidden="1">#REF!</definedName>
    <definedName name="_Sort" localSheetId="11" hidden="1">#REF!</definedName>
    <definedName name="_Sort" localSheetId="12" hidden="1">#REF!</definedName>
    <definedName name="_Sort" hidden="1">#REF!</definedName>
    <definedName name="ACX" localSheetId="11" hidden="1">#REF!</definedName>
    <definedName name="ACX" localSheetId="12" hidden="1">#REF!</definedName>
    <definedName name="ACX" localSheetId="10" hidden="1">#REF!</definedName>
    <definedName name="ACX" hidden="1">#REF!</definedName>
    <definedName name="alslsdkjfjs" localSheetId="11" hidden="1">#REF!</definedName>
    <definedName name="alslsdkjfjs" localSheetId="12" hidden="1">#REF!</definedName>
    <definedName name="alslsdkjfjs" localSheetId="10" hidden="1">#REF!</definedName>
    <definedName name="alslsdkjfjs" hidden="1">#REF!</definedName>
    <definedName name="asdfasdfasdfasfcasx" hidden="1">'[3]98수문일위'!$A$1:$P$2004</definedName>
    <definedName name="AWEGAWEG" localSheetId="11" hidden="1">#REF!</definedName>
    <definedName name="AWEGAWEG" localSheetId="12" hidden="1">#REF!</definedName>
    <definedName name="AWEGAWEG" localSheetId="10" hidden="1">#REF!</definedName>
    <definedName name="AWEGAWEG" hidden="1">#REF!</definedName>
    <definedName name="AWG" localSheetId="11" hidden="1">#REF!</definedName>
    <definedName name="AWG" localSheetId="12" hidden="1">#REF!</definedName>
    <definedName name="AWG" localSheetId="10" hidden="1">#REF!</definedName>
    <definedName name="AWG" hidden="1">#REF!</definedName>
    <definedName name="AWGRA" localSheetId="11" hidden="1">#REF!</definedName>
    <definedName name="AWGRA" localSheetId="12" hidden="1">#REF!</definedName>
    <definedName name="AWGRA" localSheetId="10" hidden="1">#REF!</definedName>
    <definedName name="AWGRA" hidden="1">#REF!</definedName>
    <definedName name="AWGRWGAW" localSheetId="11" hidden="1">#REF!</definedName>
    <definedName name="AWGRWGAW" localSheetId="12" hidden="1">#REF!</definedName>
    <definedName name="AWGRWGAW" hidden="1">#REF!</definedName>
    <definedName name="_xlnm.Database" localSheetId="11">#REF!</definedName>
    <definedName name="_xlnm.Database" localSheetId="9">#REF!</definedName>
    <definedName name="_xlnm.Database" localSheetId="12">#REF!</definedName>
    <definedName name="_xlnm.Database" localSheetId="5">#REF!</definedName>
    <definedName name="_xlnm.Database" localSheetId="4">#REF!</definedName>
    <definedName name="_xlnm.Database">#REF!</definedName>
    <definedName name="ddddd" localSheetId="11" hidden="1">#REF!</definedName>
    <definedName name="ddddd" localSheetId="12" hidden="1">#REF!</definedName>
    <definedName name="ddddd" hidden="1">#REF!</definedName>
    <definedName name="DFASDF" localSheetId="11" hidden="1">#REF!</definedName>
    <definedName name="DFASDF" localSheetId="12" hidden="1">#REF!</definedName>
    <definedName name="DFASDF" hidden="1">#REF!</definedName>
    <definedName name="DJYDTYJ" localSheetId="11" hidden="1">#REF!</definedName>
    <definedName name="DJYDTYJ" localSheetId="12" hidden="1">#REF!</definedName>
    <definedName name="DJYDTYJ" hidden="1">#REF!</definedName>
    <definedName name="DRJDRTH" localSheetId="11" hidden="1">#REF!</definedName>
    <definedName name="DRJDRTH" localSheetId="12" hidden="1">#REF!</definedName>
    <definedName name="DRJDRTH" hidden="1">#REF!</definedName>
    <definedName name="DTYJTH" localSheetId="11" hidden="1">#REF!</definedName>
    <definedName name="DTYJTH" localSheetId="12" hidden="1">#REF!</definedName>
    <definedName name="DTYJTH" hidden="1">#REF!</definedName>
    <definedName name="ee" localSheetId="12" hidden="1">{#N/A,#N/A,FALSE,"단가표지"}</definedName>
    <definedName name="ee" localSheetId="10" hidden="1">{#N/A,#N/A,FALSE,"단가표지"}</definedName>
    <definedName name="ee" hidden="1">{#N/A,#N/A,FALSE,"단가표지"}</definedName>
    <definedName name="FYUKGFYUK" localSheetId="11" hidden="1">#REF!</definedName>
    <definedName name="FYUKGFYUK" localSheetId="12" hidden="1">#REF!</definedName>
    <definedName name="FYUKGFYUK" hidden="1">#REF!</definedName>
    <definedName name="grew" localSheetId="11" hidden="1">#REF!</definedName>
    <definedName name="grew" localSheetId="12" hidden="1">#REF!</definedName>
    <definedName name="grew" hidden="1">#REF!</definedName>
    <definedName name="han" localSheetId="11" hidden="1">#REF!</definedName>
    <definedName name="han" localSheetId="12" hidden="1">#REF!</definedName>
    <definedName name="han" hidden="1">#REF!</definedName>
    <definedName name="HTML_CodePage" hidden="1">949</definedName>
    <definedName name="HTML_Control" localSheetId="12" hidden="1">{"'Sheet1'!$A$1:$H$49"}</definedName>
    <definedName name="HTML_Control" localSheetId="10" hidden="1">{"'Sheet1'!$A$1:$H$49"}</definedName>
    <definedName name="HTML_Control" hidden="1">{"'Sheet1'!$A$1:$H$49"}</definedName>
    <definedName name="HTML_Description" hidden="1">""</definedName>
    <definedName name="HTML_Email" hidden="1">""</definedName>
    <definedName name="HTML_Header" hidden="1">"Sheet1"</definedName>
    <definedName name="HTML_LastUpdate" hidden="1">"99-11-09"</definedName>
    <definedName name="HTML_LineAfter" hidden="1">FALSE</definedName>
    <definedName name="HTML_LineBefore" hidden="1">FALSE</definedName>
    <definedName name="HTML_Name" hidden="1">"나 홍주"</definedName>
    <definedName name="HTML_OBDlg2" hidden="1">TRUE</definedName>
    <definedName name="HTML_OBDlg4" hidden="1">TRUE</definedName>
    <definedName name="HTML_OS" hidden="1">0</definedName>
    <definedName name="HTML_PathFile" hidden="1">"C:\WINDOWS\바탕 화면\동광주 광 간선망\MyHTML.htm"</definedName>
    <definedName name="HTML_Title" hidden="1">"일일보고"</definedName>
    <definedName name="KKK" localSheetId="11" hidden="1">[4]날개벽수량표!#REF!</definedName>
    <definedName name="KKK" localSheetId="12" hidden="1">[4]날개벽수량표!#REF!</definedName>
    <definedName name="KKK" hidden="1">[4]날개벽수량표!#REF!</definedName>
    <definedName name="kkkkk" localSheetId="11" hidden="1">[5]날개벽수량표!#REF!</definedName>
    <definedName name="kkkkk" localSheetId="12" hidden="1">[5]날개벽수량표!#REF!</definedName>
    <definedName name="kkkkk" hidden="1">[5]날개벽수량표!#REF!</definedName>
    <definedName name="klkkk" localSheetId="11" hidden="1">[6]날개벽수량표!#REF!</definedName>
    <definedName name="klkkk" localSheetId="12" hidden="1">[6]날개벽수량표!#REF!</definedName>
    <definedName name="klkkk" hidden="1">[6]날개벽수량표!#REF!</definedName>
    <definedName name="_xlnm.Print_Area" localSheetId="11">'감리용역비 산출내역서(일직지구,3차(추가))'!$A$1:$K$26</definedName>
    <definedName name="_xlnm.Print_Area" localSheetId="3">'감리용역비(덩굴제거)'!$A$1:$J$34</definedName>
    <definedName name="_xlnm.Print_Area" localSheetId="9">산불예방감리!$A$1:$J$41</definedName>
    <definedName name="_xlnm.Print_Area" localSheetId="12">'설계요소(고급기술자)'!$A$1:$J$114</definedName>
    <definedName name="_xlnm.Print_Area" localSheetId="10">'설계요소(특급기술자)'!$A$1:$J$114</definedName>
    <definedName name="_xlnm.Print_Area" localSheetId="2">'설계용역비(덩굴제거)'!$A$1:$J$37</definedName>
    <definedName name="_xlnm.Print_Area" localSheetId="5">어린나무감리!$A$1:$J$32</definedName>
    <definedName name="_xlnm.Print_Area" localSheetId="4">어린나무설계!$A$1:$J$31</definedName>
    <definedName name="_xlnm.Print_Area" localSheetId="7">큰나무감리용역비!$A$1:$J$35</definedName>
    <definedName name="_xlnm.Print_Area" localSheetId="6">큰나무설계!$A$1:$J$37</definedName>
    <definedName name="_xlnm.Print_Area" localSheetId="1">풀베기감리!$A$1:$J$32</definedName>
    <definedName name="_xlnm.Print_Area" localSheetId="0">풀베기설계!$A$1:$J$36</definedName>
    <definedName name="_xlnm.Print_Titles" localSheetId="11">#REF!</definedName>
    <definedName name="_xlnm.Print_Titles" localSheetId="9">#REF!</definedName>
    <definedName name="_xlnm.Print_Titles" localSheetId="12">#REF!</definedName>
    <definedName name="_xlnm.Print_Titles" localSheetId="5">#REF!</definedName>
    <definedName name="_xlnm.Print_Titles" localSheetId="4">#REF!</definedName>
    <definedName name="_xlnm.Print_Titles">#REF!</definedName>
    <definedName name="qor" hidden="1">[7]실행철강하도!$A$1:$A$4</definedName>
    <definedName name="qw" localSheetId="12" hidden="1">{#N/A,#N/A,FALSE,"단가표지"}</definedName>
    <definedName name="qw" localSheetId="10" hidden="1">{#N/A,#N/A,FALSE,"단가표지"}</definedName>
    <definedName name="qw" hidden="1">{#N/A,#N/A,FALSE,"단가표지"}</definedName>
    <definedName name="QWERQWER" localSheetId="11" hidden="1">#REF!</definedName>
    <definedName name="QWERQWER" localSheetId="12" hidden="1">#REF!</definedName>
    <definedName name="QWERQWER" hidden="1">#REF!</definedName>
    <definedName name="QWERT" localSheetId="11" hidden="1">#REF!</definedName>
    <definedName name="QWERT" localSheetId="12" hidden="1">#REF!</definedName>
    <definedName name="QWERT" hidden="1">#REF!</definedName>
    <definedName name="qwqwdqwd" localSheetId="12" hidden="1">{#N/A,#N/A,FALSE,"배수1"}</definedName>
    <definedName name="qwqwdqwd" localSheetId="10" hidden="1">{#N/A,#N/A,FALSE,"배수1"}</definedName>
    <definedName name="qwqwdqwd" hidden="1">{#N/A,#N/A,FALSE,"배수1"}</definedName>
    <definedName name="_xlnm.Recorder" localSheetId="11">#REF!</definedName>
    <definedName name="_xlnm.Recorder" localSheetId="9">#REF!</definedName>
    <definedName name="_xlnm.Recorder" localSheetId="12">#REF!</definedName>
    <definedName name="_xlnm.Recorder" localSheetId="5">#REF!</definedName>
    <definedName name="_xlnm.Recorder" localSheetId="4">#REF!</definedName>
    <definedName name="_xlnm.Recorder">#REF!</definedName>
    <definedName name="RFYIFIOYGOPIO" localSheetId="11" hidden="1">#REF!</definedName>
    <definedName name="RFYIFIOYGOPIO" localSheetId="12" hidden="1">#REF!</definedName>
    <definedName name="RFYIFIOYGOPIO" hidden="1">#REF!</definedName>
    <definedName name="SdAS" hidden="1">'[8]98수문일위'!$A$1:$P$2004</definedName>
    <definedName name="SDF" localSheetId="11" hidden="1">#REF!</definedName>
    <definedName name="SDF" localSheetId="12" hidden="1">#REF!</definedName>
    <definedName name="SDF" localSheetId="10" hidden="1">#REF!</definedName>
    <definedName name="SDF" hidden="1">#REF!</definedName>
    <definedName name="sdg" localSheetId="11" hidden="1">#REF!</definedName>
    <definedName name="sdg" localSheetId="12" hidden="1">#REF!</definedName>
    <definedName name="sdg" localSheetId="10" hidden="1">#REF!</definedName>
    <definedName name="sdg" hidden="1">#REF!</definedName>
    <definedName name="SDGAS" localSheetId="11" hidden="1">#REF!</definedName>
    <definedName name="SDGAS" localSheetId="12" hidden="1">#REF!</definedName>
    <definedName name="SDGAS" localSheetId="10" hidden="1">#REF!</definedName>
    <definedName name="SDGAS" hidden="1">#REF!</definedName>
    <definedName name="SDRTHST" localSheetId="11" hidden="1">#REF!</definedName>
    <definedName name="SDRTHST" localSheetId="12" hidden="1">#REF!</definedName>
    <definedName name="SDRTHST" hidden="1">#REF!</definedName>
    <definedName name="sss" localSheetId="11" hidden="1">#REF!</definedName>
    <definedName name="sss" localSheetId="12" hidden="1">#REF!</definedName>
    <definedName name="sss" hidden="1">#REF!</definedName>
    <definedName name="ton" localSheetId="11">[9]화물차운임!#REF!</definedName>
    <definedName name="ton" localSheetId="9">[9]화물차운임!#REF!</definedName>
    <definedName name="ton" localSheetId="12">[9]화물차운임!#REF!</definedName>
    <definedName name="ton" localSheetId="5">[9]화물차운임!#REF!</definedName>
    <definedName name="ton" localSheetId="4">[9]화물차운임!#REF!</definedName>
    <definedName name="ton">[9]화물차운임!#REF!</definedName>
    <definedName name="tr" localSheetId="11" hidden="1">#REF!</definedName>
    <definedName name="tr" localSheetId="12" hidden="1">#REF!</definedName>
    <definedName name="tr" hidden="1">#REF!</definedName>
    <definedName name="TYRY" localSheetId="11" hidden="1">#REF!</definedName>
    <definedName name="TYRY" localSheetId="12" hidden="1">#REF!</definedName>
    <definedName name="TYRY" hidden="1">#REF!</definedName>
    <definedName name="U형측구" localSheetId="11">#REF!</definedName>
    <definedName name="U형측구" localSheetId="9">#REF!</definedName>
    <definedName name="U형측구" localSheetId="12">#REF!</definedName>
    <definedName name="U형측구" localSheetId="5">#REF!</definedName>
    <definedName name="U형측구" localSheetId="4">#REF!</definedName>
    <definedName name="U형측구">#REF!</definedName>
    <definedName name="VHFG" localSheetId="11" hidden="1">#REF!</definedName>
    <definedName name="VHFG" localSheetId="12" hidden="1">#REF!</definedName>
    <definedName name="VHFG" hidden="1">#REF!</definedName>
    <definedName name="whekd" localSheetId="12" hidden="1">{#N/A,#N/A,FALSE,"포장단가"}</definedName>
    <definedName name="whekd" localSheetId="10" hidden="1">{#N/A,#N/A,FALSE,"포장단가"}</definedName>
    <definedName name="whekd" hidden="1">{#N/A,#N/A,FALSE,"포장단가"}</definedName>
    <definedName name="wm.조골재1" localSheetId="12" hidden="1">{#N/A,#N/A,FALSE,"조골재"}</definedName>
    <definedName name="wm.조골재1" localSheetId="10" hidden="1">{#N/A,#N/A,FALSE,"조골재"}</definedName>
    <definedName name="wm.조골재1" hidden="1">{#N/A,#N/A,FALSE,"조골재"}</definedName>
    <definedName name="wrn.2번." localSheetId="12" hidden="1">{#N/A,#N/A,FALSE,"2~8번"}</definedName>
    <definedName name="wrn.2번." localSheetId="10" hidden="1">{#N/A,#N/A,FALSE,"2~8번"}</definedName>
    <definedName name="wrn.2번." hidden="1">{#N/A,#N/A,FALSE,"2~8번"}</definedName>
    <definedName name="wrn.골재소요량." localSheetId="12" hidden="1">{#N/A,#N/A,FALSE,"골재소요량";#N/A,#N/A,FALSE,"골재소요량"}</definedName>
    <definedName name="wrn.골재소요량." localSheetId="1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12" hidden="1">{#N/A,#N/A,FALSE,"전력간선"}</definedName>
    <definedName name="wrn.교육청." localSheetId="10" hidden="1">{#N/A,#N/A,FALSE,"전력간선"}</definedName>
    <definedName name="wrn.교육청." hidden="1">{#N/A,#N/A,FALSE,"전력간선"}</definedName>
    <definedName name="wrn.구조2." localSheetId="12" hidden="1">{#N/A,#N/A,FALSE,"구조2"}</definedName>
    <definedName name="wrn.구조2." localSheetId="10" hidden="1">{#N/A,#N/A,FALSE,"구조2"}</definedName>
    <definedName name="wrn.구조2." hidden="1">{#N/A,#N/A,FALSE,"구조2"}</definedName>
    <definedName name="wrn.단가표지." localSheetId="12" hidden="1">{#N/A,#N/A,FALSE,"단가표지"}</definedName>
    <definedName name="wrn.단가표지." localSheetId="10" hidden="1">{#N/A,#N/A,FALSE,"단가표지"}</definedName>
    <definedName name="wrn.단가표지." hidden="1">{#N/A,#N/A,FALSE,"단가표지"}</definedName>
    <definedName name="wrn.배수1." localSheetId="12" hidden="1">{#N/A,#N/A,FALSE,"배수1"}</definedName>
    <definedName name="wrn.배수1." localSheetId="10" hidden="1">{#N/A,#N/A,FALSE,"배수1"}</definedName>
    <definedName name="wrn.배수1." hidden="1">{#N/A,#N/A,FALSE,"배수1"}</definedName>
    <definedName name="wrn.배수2." localSheetId="12" hidden="1">{#N/A,#N/A,FALSE,"배수2"}</definedName>
    <definedName name="wrn.배수2." localSheetId="10" hidden="1">{#N/A,#N/A,FALSE,"배수2"}</definedName>
    <definedName name="wrn.배수2." hidden="1">{#N/A,#N/A,FALSE,"배수2"}</definedName>
    <definedName name="wrn.부대1." localSheetId="12" hidden="1">{#N/A,#N/A,FALSE,"부대1"}</definedName>
    <definedName name="wrn.부대1." localSheetId="10" hidden="1">{#N/A,#N/A,FALSE,"부대1"}</definedName>
    <definedName name="wrn.부대1." hidden="1">{#N/A,#N/A,FALSE,"부대1"}</definedName>
    <definedName name="wrn.부대2." localSheetId="12" hidden="1">{#N/A,#N/A,FALSE,"부대2"}</definedName>
    <definedName name="wrn.부대2." localSheetId="10" hidden="1">{#N/A,#N/A,FALSE,"부대2"}</definedName>
    <definedName name="wrn.부대2." hidden="1">{#N/A,#N/A,FALSE,"부대2"}</definedName>
    <definedName name="wrn.속도." localSheetId="12" hidden="1">{#N/A,#N/A,FALSE,"속도"}</definedName>
    <definedName name="wrn.속도." localSheetId="10" hidden="1">{#N/A,#N/A,FALSE,"속도"}</definedName>
    <definedName name="wrn.속도." hidden="1">{#N/A,#N/A,FALSE,"속도"}</definedName>
    <definedName name="wrn.신용찬." localSheetId="12" hidden="1">{#N/A,#N/A,TRUE,"토적및재료집계";#N/A,#N/A,TRUE,"토적및재료집계";#N/A,#N/A,TRUE,"단위량"}</definedName>
    <definedName name="wrn.신용찬." localSheetId="1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12" hidden="1">{#N/A,#N/A,FALSE,"운반시간"}</definedName>
    <definedName name="wrn.운반시간." localSheetId="10" hidden="1">{#N/A,#N/A,FALSE,"운반시간"}</definedName>
    <definedName name="wrn.운반시간." hidden="1">{#N/A,#N/A,FALSE,"운반시간"}</definedName>
    <definedName name="wrn.이정표." localSheetId="12" hidden="1">{#N/A,#N/A,FALSE,"이정표"}</definedName>
    <definedName name="wrn.이정표." localSheetId="10" hidden="1">{#N/A,#N/A,FALSE,"이정표"}</definedName>
    <definedName name="wrn.이정표." hidden="1">{#N/A,#N/A,FALSE,"이정표"}</definedName>
    <definedName name="wrn.일위대가." localSheetId="12" hidden="1">{#N/A,#N/A,TRUE,"대가1"}</definedName>
    <definedName name="wrn.일위대가." localSheetId="10" hidden="1">{#N/A,#N/A,TRUE,"대가1"}</definedName>
    <definedName name="wrn.일위대가." hidden="1">{#N/A,#N/A,TRUE,"대가1"}</definedName>
    <definedName name="wrn.조골재." localSheetId="12" hidden="1">{#N/A,#N/A,FALSE,"조골재"}</definedName>
    <definedName name="wrn.조골재." localSheetId="10" hidden="1">{#N/A,#N/A,FALSE,"조골재"}</definedName>
    <definedName name="wrn.조골재." hidden="1">{#N/A,#N/A,FALSE,"조골재"}</definedName>
    <definedName name="wrn.지수1." localSheetId="1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12" hidden="1">{#N/A,#N/A,FALSE,"구조1"}</definedName>
    <definedName name="wrn.토공1." localSheetId="10" hidden="1">{#N/A,#N/A,FALSE,"구조1"}</definedName>
    <definedName name="wrn.토공1." hidden="1">{#N/A,#N/A,FALSE,"구조1"}</definedName>
    <definedName name="wrn.토공2." localSheetId="12" hidden="1">{#N/A,#N/A,FALSE,"토공2"}</definedName>
    <definedName name="wrn.토공2." localSheetId="10" hidden="1">{#N/A,#N/A,FALSE,"토공2"}</definedName>
    <definedName name="wrn.토공2." hidden="1">{#N/A,#N/A,FALSE,"토공2"}</definedName>
    <definedName name="wrn.포장1." localSheetId="12" hidden="1">{#N/A,#N/A,FALSE,"포장1";#N/A,#N/A,FALSE,"포장1"}</definedName>
    <definedName name="wrn.포장1." localSheetId="10" hidden="1">{#N/A,#N/A,FALSE,"포장1";#N/A,#N/A,FALSE,"포장1"}</definedName>
    <definedName name="wrn.포장1." hidden="1">{#N/A,#N/A,FALSE,"포장1";#N/A,#N/A,FALSE,"포장1"}</definedName>
    <definedName name="wrn.포장2." localSheetId="12" hidden="1">{#N/A,#N/A,FALSE,"포장2"}</definedName>
    <definedName name="wrn.포장2." localSheetId="10" hidden="1">{#N/A,#N/A,FALSE,"포장2"}</definedName>
    <definedName name="wrn.포장2." hidden="1">{#N/A,#N/A,FALSE,"포장2"}</definedName>
    <definedName name="wrn.포장단가." localSheetId="12" hidden="1">{#N/A,#N/A,FALSE,"포장단가"}</definedName>
    <definedName name="wrn.포장단가." localSheetId="10" hidden="1">{#N/A,#N/A,FALSE,"포장단가"}</definedName>
    <definedName name="wrn.포장단가." hidden="1">{#N/A,#N/A,FALSE,"포장단가"}</definedName>
    <definedName name="wrn.표지목차." localSheetId="12" hidden="1">{#N/A,#N/A,FALSE,"표지목차"}</definedName>
    <definedName name="wrn.표지목차." localSheetId="10" hidden="1">{#N/A,#N/A,FALSE,"표지목차"}</definedName>
    <definedName name="wrn.표지목차." hidden="1">{#N/A,#N/A,FALSE,"표지목차"}</definedName>
    <definedName name="wrn.혼합골재." localSheetId="12" hidden="1">{#N/A,#N/A,FALSE,"혼합골재"}</definedName>
    <definedName name="wrn.혼합골재." localSheetId="10" hidden="1">{#N/A,#N/A,FALSE,"혼합골재"}</definedName>
    <definedName name="wrn.혼합골재." hidden="1">{#N/A,#N/A,FALSE,"혼합골재"}</definedName>
    <definedName name="wrn.황금동." localSheetId="12" hidden="1">{#N/A,#N/A,FALSE,"단면 제원"}</definedName>
    <definedName name="wrn.황금동." localSheetId="10" hidden="1">{#N/A,#N/A,FALSE,"단면 제원"}</definedName>
    <definedName name="wrn.황금동." hidden="1">{#N/A,#N/A,FALSE,"단면 제원"}</definedName>
    <definedName name="XCVBGSDFGSER" localSheetId="11" hidden="1">#REF!</definedName>
    <definedName name="XCVBGSDFGSER" localSheetId="12" hidden="1">#REF!</definedName>
    <definedName name="XCVBGSDFGSER" hidden="1">#REF!</definedName>
    <definedName name="za" hidden="1">[10]실행철강하도!$A$1:$A$4</definedName>
    <definedName name="zx" localSheetId="11" hidden="1">[1]노임단가!#REF!</definedName>
    <definedName name="zx" localSheetId="12" hidden="1">[1]노임단가!#REF!</definedName>
    <definedName name="zx" hidden="1">[1]노임단가!#REF!</definedName>
    <definedName name="ㄱㅈㅎ" localSheetId="11" hidden="1">#REF!</definedName>
    <definedName name="ㄱㅈㅎ" localSheetId="12" hidden="1">#REF!</definedName>
    <definedName name="ㄱㅈㅎ" localSheetId="10" hidden="1">#REF!</definedName>
    <definedName name="ㄱㅈㅎ" hidden="1">#REF!</definedName>
    <definedName name="가도" localSheetId="11" hidden="1">#REF!</definedName>
    <definedName name="가도" localSheetId="12" hidden="1">#REF!</definedName>
    <definedName name="가도" localSheetId="10" hidden="1">#REF!</definedName>
    <definedName name="가도" hidden="1">#REF!</definedName>
    <definedName name="간다" localSheetId="11" hidden="1">#REF!</definedName>
    <definedName name="간다" localSheetId="12" hidden="1">#REF!</definedName>
    <definedName name="간다" localSheetId="10" hidden="1">#REF!</definedName>
    <definedName name="간다" hidden="1">#REF!</definedName>
    <definedName name="간지100" localSheetId="12" hidden="1">{#N/A,#N/A,TRUE,"대가1"}</definedName>
    <definedName name="간지100" localSheetId="10" hidden="1">{#N/A,#N/A,TRUE,"대가1"}</definedName>
    <definedName name="간지100" hidden="1">{#N/A,#N/A,TRUE,"대가1"}</definedName>
    <definedName name="간지101" localSheetId="12" hidden="1">{#N/A,#N/A,TRUE,"대가1"}</definedName>
    <definedName name="간지101" localSheetId="10" hidden="1">{#N/A,#N/A,TRUE,"대가1"}</definedName>
    <definedName name="간지101" hidden="1">{#N/A,#N/A,TRUE,"대가1"}</definedName>
    <definedName name="간지4444" localSheetId="12" hidden="1">{#N/A,#N/A,TRUE,"대가1"}</definedName>
    <definedName name="간지4444" localSheetId="10" hidden="1">{#N/A,#N/A,TRUE,"대가1"}</definedName>
    <definedName name="간지4444" hidden="1">{#N/A,#N/A,TRUE,"대가1"}</definedName>
    <definedName name="간지555" localSheetId="12" hidden="1">{#N/A,#N/A,TRUE,"대가1"}</definedName>
    <definedName name="간지555" localSheetId="10" hidden="1">{#N/A,#N/A,TRUE,"대가1"}</definedName>
    <definedName name="간지555" hidden="1">{#N/A,#N/A,TRUE,"대가1"}</definedName>
    <definedName name="간지6666" localSheetId="12" hidden="1">{#N/A,#N/A,TRUE,"대가1"}</definedName>
    <definedName name="간지6666" localSheetId="10" hidden="1">{#N/A,#N/A,TRUE,"대가1"}</definedName>
    <definedName name="간지6666" hidden="1">{#N/A,#N/A,TRUE,"대가1"}</definedName>
    <definedName name="간지888" localSheetId="12" hidden="1">{#N/A,#N/A,TRUE,"대가1"}</definedName>
    <definedName name="간지888" localSheetId="10" hidden="1">{#N/A,#N/A,TRUE,"대가1"}</definedName>
    <definedName name="간지888" hidden="1">{#N/A,#N/A,TRUE,"대가1"}</definedName>
    <definedName name="간지999" localSheetId="12" hidden="1">{#N/A,#N/A,TRUE,"대가1"}</definedName>
    <definedName name="간지999" localSheetId="10" hidden="1">{#N/A,#N/A,TRUE,"대가1"}</definedName>
    <definedName name="간지999" hidden="1">{#N/A,#N/A,TRUE,"대가1"}</definedName>
    <definedName name="감독2" localSheetId="12" hidden="1">{#N/A,#N/A,FALSE,"단가표지"}</definedName>
    <definedName name="감독2" localSheetId="10" hidden="1">{#N/A,#N/A,FALSE,"단가표지"}</definedName>
    <definedName name="감독2" hidden="1">{#N/A,#N/A,FALSE,"단가표지"}</definedName>
    <definedName name="갑지" localSheetId="12" hidden="1">{#N/A,#N/A,TRUE,"대가1"}</definedName>
    <definedName name="갑지" localSheetId="10" hidden="1">{#N/A,#N/A,TRUE,"대가1"}</definedName>
    <definedName name="갑지" hidden="1">{#N/A,#N/A,TRUE,"대가1"}</definedName>
    <definedName name="갑지2" localSheetId="12" hidden="1">{#N/A,#N/A,TRUE,"대가1"}</definedName>
    <definedName name="갑지2" localSheetId="10" hidden="1">{#N/A,#N/A,TRUE,"대가1"}</definedName>
    <definedName name="갑지2" hidden="1">{#N/A,#N/A,TRUE,"대가1"}</definedName>
    <definedName name="갑지333" localSheetId="12" hidden="1">{#N/A,#N/A,TRUE,"대가1"}</definedName>
    <definedName name="갑지333" localSheetId="10" hidden="1">{#N/A,#N/A,TRUE,"대가1"}</definedName>
    <definedName name="갑지333" hidden="1">{#N/A,#N/A,TRUE,"대가1"}</definedName>
    <definedName name="갑지777" localSheetId="12" hidden="1">{#N/A,#N/A,TRUE,"대가1"}</definedName>
    <definedName name="갑지777" localSheetId="10" hidden="1">{#N/A,#N/A,TRUE,"대가1"}</definedName>
    <definedName name="갑지777" hidden="1">{#N/A,#N/A,TRUE,"대가1"}</definedName>
    <definedName name="개거" localSheetId="11" hidden="1">#REF!</definedName>
    <definedName name="개거" localSheetId="12" hidden="1">#REF!</definedName>
    <definedName name="개거" hidden="1">#REF!</definedName>
    <definedName name="검사내역" localSheetId="12" hidden="1">{"'Sheet1'!$A$1:$H$49"}</definedName>
    <definedName name="검사내역" localSheetId="10" hidden="1">{"'Sheet1'!$A$1:$H$49"}</definedName>
    <definedName name="검사내역" hidden="1">{"'Sheet1'!$A$1:$H$49"}</definedName>
    <definedName name="공사명" localSheetId="11">#REF!</definedName>
    <definedName name="공사명" localSheetId="9">#REF!</definedName>
    <definedName name="공사명" localSheetId="12">#REF!</definedName>
    <definedName name="공사명" localSheetId="5">#REF!</definedName>
    <definedName name="공사명" localSheetId="4">#REF!</definedName>
    <definedName name="공사명">#REF!</definedName>
    <definedName name="교대공" localSheetId="12" hidden="1">{#N/A,#N/A,FALSE,"단면 제원"}</definedName>
    <definedName name="교대공" localSheetId="10" hidden="1">{#N/A,#N/A,FALSE,"단면 제원"}</definedName>
    <definedName name="교대공" hidden="1">{#N/A,#N/A,FALSE,"단면 제원"}</definedName>
    <definedName name="교대공2" localSheetId="12" hidden="1">{#N/A,#N/A,FALSE,"단면 제원"}</definedName>
    <definedName name="교대공2" localSheetId="10" hidden="1">{#N/A,#N/A,FALSE,"단면 제원"}</definedName>
    <definedName name="교대공2" hidden="1">{#N/A,#N/A,FALSE,"단면 제원"}</definedName>
    <definedName name="구간" localSheetId="11">[9]화물차운임!#REF!</definedName>
    <definedName name="구간" localSheetId="9">[9]화물차운임!#REF!</definedName>
    <definedName name="구간" localSheetId="12">[9]화물차운임!#REF!</definedName>
    <definedName name="구간" localSheetId="5">[9]화물차운임!#REF!</definedName>
    <definedName name="구간" localSheetId="4">[9]화물차운임!#REF!</definedName>
    <definedName name="구간">[9]화물차운임!#REF!</definedName>
    <definedName name="기경수정" localSheetId="11">#REF!</definedName>
    <definedName name="기경수정" localSheetId="9">#REF!</definedName>
    <definedName name="기경수정" localSheetId="12">#REF!</definedName>
    <definedName name="기경수정" localSheetId="5">#REF!</definedName>
    <definedName name="기경수정" localSheetId="4">#REF!</definedName>
    <definedName name="기경수정">#REF!</definedName>
    <definedName name="김" localSheetId="11" hidden="1">[11]대비!#REF!</definedName>
    <definedName name="김" localSheetId="12" hidden="1">[11]대비!#REF!</definedName>
    <definedName name="김" hidden="1">[11]대비!#REF!</definedName>
    <definedName name="ㄳㄳㄳㄳ" localSheetId="12" hidden="1">{"'용역비'!$A$4:$C$8"}</definedName>
    <definedName name="ㄳㄳㄳㄳ" localSheetId="10" hidden="1">{"'용역비'!$A$4:$C$8"}</definedName>
    <definedName name="ㄳㄳㄳㄳ" hidden="1">{"'용역비'!$A$4:$C$8"}</definedName>
    <definedName name="ㄴㄱㄹ" localSheetId="11" hidden="1">#REF!</definedName>
    <definedName name="ㄴㄱㄹ" localSheetId="12" hidden="1">#REF!</definedName>
    <definedName name="ㄴㄱㄹ" hidden="1">#REF!</definedName>
    <definedName name="ㄴㅁ" localSheetId="11" hidden="1">#REF!</definedName>
    <definedName name="ㄴㅁ" localSheetId="12" hidden="1">#REF!</definedName>
    <definedName name="ㄴㅁ" hidden="1">#REF!</definedName>
    <definedName name="ㄴㅁㄴㅇㄹ" localSheetId="11" hidden="1">#REF!</definedName>
    <definedName name="ㄴㅁㄴㅇㄹ" localSheetId="12" hidden="1">#REF!</definedName>
    <definedName name="ㄴㅁㄴㅇㄹ" hidden="1">#REF!</definedName>
    <definedName name="ㄴㅇㄹㄷ" localSheetId="11" hidden="1">#REF!</definedName>
    <definedName name="ㄴㅇㄹㄷ" localSheetId="12" hidden="1">#REF!</definedName>
    <definedName name="ㄴㅇㄹㄷ" hidden="1">#REF!</definedName>
    <definedName name="ㄴㅇㄻ" localSheetId="11" hidden="1">#REF!</definedName>
    <definedName name="ㄴㅇㄻ" localSheetId="12" hidden="1">#REF!</definedName>
    <definedName name="ㄴㅇㄻ" hidden="1">#REF!</definedName>
    <definedName name="ㄴㅇㄼㅈㄷㄹ" hidden="1">'[3]98수문일위'!$A$1:$P$2004</definedName>
    <definedName name="ㄴㅇㅇ" localSheetId="11" hidden="1">#REF!</definedName>
    <definedName name="ㄴㅇㅇ" localSheetId="12" hidden="1">#REF!</definedName>
    <definedName name="ㄴㅇㅇ" localSheetId="10" hidden="1">#REF!</definedName>
    <definedName name="ㄴㅇㅇ" hidden="1">#REF!</definedName>
    <definedName name="ㄴㅇㅍㅁㄴㅇㄹ" hidden="1">'[8]98수문일위'!$A$1:$P$2004</definedName>
    <definedName name="나" localSheetId="11">[12]단재적표!#REF!</definedName>
    <definedName name="나" localSheetId="9">[12]단재적표!#REF!</definedName>
    <definedName name="나" localSheetId="12">[12]단재적표!#REF!</definedName>
    <definedName name="나" localSheetId="5">[12]단재적표!#REF!</definedName>
    <definedName name="나" localSheetId="4">[12]단재적표!#REF!</definedName>
    <definedName name="나">[12]단재적표!#REF!</definedName>
    <definedName name="도로표지2" localSheetId="12" hidden="1">{#N/A,#N/A,FALSE,"전력간선"}</definedName>
    <definedName name="도로표지2" localSheetId="10" hidden="1">{#N/A,#N/A,FALSE,"전력간선"}</definedName>
    <definedName name="도로표지2" hidden="1">{#N/A,#N/A,FALSE,"전력간선"}</definedName>
    <definedName name="ㄹㄴ" localSheetId="11" hidden="1">#REF!</definedName>
    <definedName name="ㄹㄴ" localSheetId="12" hidden="1">#REF!</definedName>
    <definedName name="ㄹㄴ" hidden="1">#REF!</definedName>
    <definedName name="ㄹㄹㄹ" localSheetId="11" hidden="1">#REF!</definedName>
    <definedName name="ㄹㄹㄹ" localSheetId="12" hidden="1">#REF!</definedName>
    <definedName name="ㄹㄹㄹ" hidden="1">#REF!</definedName>
    <definedName name="ㄹㅇㄹㅈㄷㅊ" hidden="1">'[8]98수문일위'!$A$1:$P$2004</definedName>
    <definedName name="ㄹ호" localSheetId="11" hidden="1">#REF!</definedName>
    <definedName name="ㄹ호" localSheetId="12" hidden="1">#REF!</definedName>
    <definedName name="ㄹ호" localSheetId="10" hidden="1">#REF!</definedName>
    <definedName name="ㄹ호" hidden="1">#REF!</definedName>
    <definedName name="ㅁㄴ" localSheetId="11" hidden="1">#REF!</definedName>
    <definedName name="ㅁㄴ" localSheetId="12" hidden="1">#REF!</definedName>
    <definedName name="ㅁㄴ" localSheetId="10" hidden="1">#REF!</definedName>
    <definedName name="ㅁㄴ" hidden="1">#REF!</definedName>
    <definedName name="ㅁㄴㅇㄹ" localSheetId="11" hidden="1">#REF!</definedName>
    <definedName name="ㅁㄴㅇㄹ" localSheetId="12" hidden="1">#REF!</definedName>
    <definedName name="ㅁㄴㅇㄹ" localSheetId="10" hidden="1">#REF!</definedName>
    <definedName name="ㅁㄴㅇㄹ" hidden="1">#REF!</definedName>
    <definedName name="ㅁㄴㅇ류" localSheetId="11" hidden="1">#REF!</definedName>
    <definedName name="ㅁㄴㅇ류" localSheetId="12" hidden="1">#REF!</definedName>
    <definedName name="ㅁㄴㅇ류" hidden="1">#REF!</definedName>
    <definedName name="ㅁㄴㅇㄻㄴㅇㄹㄴ" localSheetId="11" hidden="1">#REF!</definedName>
    <definedName name="ㅁㄴㅇㄻㄴㅇㄹㄴ" localSheetId="12" hidden="1">#REF!</definedName>
    <definedName name="ㅁㄴㅇㄻㄴㅇㄹㄴ" hidden="1">#REF!</definedName>
    <definedName name="ㅁㄴㅇㅍㄴㅇㄴ" hidden="1">'[3]98수문일위'!$A$1:$P$2004</definedName>
    <definedName name="ㅁㄴㅊㅍㅁㅌㅊ펌ㄴㅇㄹ" localSheetId="11" hidden="1">#REF!</definedName>
    <definedName name="ㅁㄴㅊㅍㅁㅌㅊ펌ㄴㅇㄹ" localSheetId="12" hidden="1">#REF!</definedName>
    <definedName name="ㅁㄴㅊㅍㅁㅌㅊ펌ㄴㅇㄹ" localSheetId="10" hidden="1">#REF!</definedName>
    <definedName name="ㅁㄴㅊㅍㅁㅌㅊ펌ㄴㅇㄹ" hidden="1">#REF!</definedName>
    <definedName name="ㅁㄻㄴㅇㄹㄴㅇㄹㄴ" localSheetId="11" hidden="1">#REF!</definedName>
    <definedName name="ㅁㄻㄴㅇㄹㄴㅇㄹㄴ" localSheetId="12" hidden="1">#REF!</definedName>
    <definedName name="ㅁㄻㄴㅇㄹㄴㅇㄹㄴ" localSheetId="10" hidden="1">#REF!</definedName>
    <definedName name="ㅁㄻㄴㅇㄹㄴㅇㄹㄴ" hidden="1">#REF!</definedName>
    <definedName name="ㅁㅁㅁㅁㅁㅁ" localSheetId="11" hidden="1">#REF!</definedName>
    <definedName name="ㅁㅁㅁㅁㅁㅁ" localSheetId="12" hidden="1">#REF!</definedName>
    <definedName name="ㅁㅁㅁㅁㅁㅁ" localSheetId="10" hidden="1">#REF!</definedName>
    <definedName name="ㅁㅁㅁㅁㅁㅁ" hidden="1">#REF!</definedName>
    <definedName name="ㅁ인ㅍㅁ닟ㅍㅁㄴㅇㄹ" localSheetId="11" hidden="1">#REF!</definedName>
    <definedName name="ㅁ인ㅍㅁ닟ㅍㅁㄴㅇㄹ" localSheetId="12" hidden="1">#REF!</definedName>
    <definedName name="ㅁ인ㅍㅁ닟ㅍㅁㄴㅇㄹ" hidden="1">#REF!</definedName>
    <definedName name="ㅁ읾ㄴㅇㄻ" localSheetId="11" hidden="1">#REF!</definedName>
    <definedName name="ㅁ읾ㄴㅇㄻ" localSheetId="12" hidden="1">#REF!</definedName>
    <definedName name="ㅁ읾ㄴㅇㄻ" hidden="1">#REF!</definedName>
    <definedName name="ㅁㅈㄷㅅㅂㄱ흎ㅊ퓨" localSheetId="11" hidden="1">#REF!</definedName>
    <definedName name="ㅁㅈㄷㅅㅂㄱ흎ㅊ퓨" localSheetId="12" hidden="1">#REF!</definedName>
    <definedName name="ㅁㅈㄷㅅㅂㄱ흎ㅊ퓨" hidden="1">#REF!</definedName>
    <definedName name="ㅁㅊ" localSheetId="12" hidden="1">{"'Sheet1'!$A$4","'Sheet1'!$A$9:$G$28"}</definedName>
    <definedName name="ㅁㅊ" localSheetId="10" hidden="1">{"'Sheet1'!$A$4","'Sheet1'!$A$9:$G$28"}</definedName>
    <definedName name="ㅁㅊ" hidden="1">{"'Sheet1'!$A$4","'Sheet1'!$A$9:$G$28"}</definedName>
    <definedName name="ㅁㅊㅇㅍㅁㄴㅇㄻㄴㅇㄹ" localSheetId="11" hidden="1">#REF!</definedName>
    <definedName name="ㅁㅊㅇㅍㅁㄴㅇㄻㄴㅇㄹ" localSheetId="12" hidden="1">#REF!</definedName>
    <definedName name="ㅁㅊㅇㅍㅁㄴㅇㄻㄴㅇㄹ" hidden="1">#REF!</definedName>
    <definedName name="ㅁㅊㅊ" localSheetId="12" hidden="1">{"'Sheet1'!$A$4","'Sheet1'!$A$9:$G$28"}</definedName>
    <definedName name="ㅁㅊㅊ" localSheetId="10" hidden="1">{"'Sheet1'!$A$4","'Sheet1'!$A$9:$G$28"}</definedName>
    <definedName name="ㅁㅊㅊ" hidden="1">{"'Sheet1'!$A$4","'Sheet1'!$A$9:$G$28"}</definedName>
    <definedName name="ㅁㅊㅊ123" localSheetId="12" hidden="1">{"'Sheet1'!$A$4","'Sheet1'!$A$9:$G$28"}</definedName>
    <definedName name="ㅁㅊㅊ123" localSheetId="10" hidden="1">{"'Sheet1'!$A$4","'Sheet1'!$A$9:$G$28"}</definedName>
    <definedName name="ㅁㅊㅊ123" hidden="1">{"'Sheet1'!$A$4","'Sheet1'!$A$9:$G$28"}</definedName>
    <definedName name="ㅂㅂ1" localSheetId="12" hidden="1">{"'Sheet1'!$A$4","'Sheet1'!$A$9:$G$28"}</definedName>
    <definedName name="ㅂㅂ1" localSheetId="10" hidden="1">{"'Sheet1'!$A$4","'Sheet1'!$A$9:$G$28"}</definedName>
    <definedName name="ㅂㅂ1" hidden="1">{"'Sheet1'!$A$4","'Sheet1'!$A$9:$G$28"}</definedName>
    <definedName name="ㅂㅂㅂ" localSheetId="12" hidden="1">{"'용역비'!$A$4:$C$8"}</definedName>
    <definedName name="ㅂㅂㅂ" localSheetId="10" hidden="1">{"'용역비'!$A$4:$C$8"}</definedName>
    <definedName name="ㅂㅂㅂ" hidden="1">{"'용역비'!$A$4:$C$8"}</definedName>
    <definedName name="반사" localSheetId="12" hidden="1">{#N/A,#N/A,FALSE,"포장단가"}</definedName>
    <definedName name="반사" localSheetId="10" hidden="1">{#N/A,#N/A,FALSE,"포장단가"}</definedName>
    <definedName name="반사" hidden="1">{#N/A,#N/A,FALSE,"포장단가"}</definedName>
    <definedName name="배수2" localSheetId="12" hidden="1">{#N/A,#N/A,FALSE,"배수1"}</definedName>
    <definedName name="배수2" localSheetId="10" hidden="1">{#N/A,#N/A,FALSE,"배수1"}</definedName>
    <definedName name="배수2" hidden="1">{#N/A,#N/A,FALSE,"배수1"}</definedName>
    <definedName name="변경" localSheetId="12" hidden="1">{#N/A,#N/A,FALSE,"포장단가"}</definedName>
    <definedName name="변경" localSheetId="10" hidden="1">{#N/A,#N/A,FALSE,"포장단가"}</definedName>
    <definedName name="변경" hidden="1">{#N/A,#N/A,FALSE,"포장단가"}</definedName>
    <definedName name="변경설계내역서" localSheetId="11">#REF!</definedName>
    <definedName name="변경설계내역서" localSheetId="9">#REF!</definedName>
    <definedName name="변경설계내역서" localSheetId="12">#REF!</definedName>
    <definedName name="변경설계내역서" localSheetId="5">#REF!</definedName>
    <definedName name="변경설계내역서" localSheetId="4">#REF!</definedName>
    <definedName name="변경설계내역서">#REF!</definedName>
    <definedName name="부대1" localSheetId="12" hidden="1">{#N/A,#N/A,FALSE,"부대2"}</definedName>
    <definedName name="부대1" localSheetId="10" hidden="1">{#N/A,#N/A,FALSE,"부대2"}</definedName>
    <definedName name="부대1" hidden="1">{#N/A,#N/A,FALSE,"부대2"}</definedName>
    <definedName name="부대원본" localSheetId="12" hidden="1">{#N/A,#N/A,FALSE,"토공2"}</definedName>
    <definedName name="부대원본" localSheetId="10" hidden="1">{#N/A,#N/A,FALSE,"토공2"}</definedName>
    <definedName name="부대원본" hidden="1">{#N/A,#N/A,FALSE,"토공2"}</definedName>
    <definedName name="분기내역" localSheetId="12" hidden="1">{#N/A,#N/A,TRUE,"대가1"}</definedName>
    <definedName name="분기내역" localSheetId="10" hidden="1">{#N/A,#N/A,TRUE,"대가1"}</definedName>
    <definedName name="분기내역" hidden="1">{#N/A,#N/A,TRUE,"대가1"}</definedName>
    <definedName name="비목1" localSheetId="11">#REF!</definedName>
    <definedName name="비목1" localSheetId="9">#REF!</definedName>
    <definedName name="비목1" localSheetId="12">#REF!</definedName>
    <definedName name="비목1" localSheetId="5">#REF!</definedName>
    <definedName name="비목1" localSheetId="4">#REF!</definedName>
    <definedName name="비목1">#REF!</definedName>
    <definedName name="비목2" localSheetId="11">#REF!</definedName>
    <definedName name="비목2" localSheetId="9">#REF!</definedName>
    <definedName name="비목2" localSheetId="12">#REF!</definedName>
    <definedName name="비목2" localSheetId="5">#REF!</definedName>
    <definedName name="비목2" localSheetId="4">#REF!</definedName>
    <definedName name="비목2">#REF!</definedName>
    <definedName name="비목3" localSheetId="11">#REF!</definedName>
    <definedName name="비목3" localSheetId="9">#REF!</definedName>
    <definedName name="비목3" localSheetId="12">#REF!</definedName>
    <definedName name="비목3" localSheetId="5">#REF!</definedName>
    <definedName name="비목3" localSheetId="4">#REF!</definedName>
    <definedName name="비목3">#REF!</definedName>
    <definedName name="비목4" localSheetId="11">#REF!</definedName>
    <definedName name="비목4" localSheetId="9">#REF!</definedName>
    <definedName name="비목4" localSheetId="12">#REF!</definedName>
    <definedName name="비목4" localSheetId="5">#REF!</definedName>
    <definedName name="비목4" localSheetId="4">#REF!</definedName>
    <definedName name="비목4">#REF!</definedName>
    <definedName name="사" localSheetId="11">[9]화물차운임!#REF!</definedName>
    <definedName name="사" localSheetId="9">[9]화물차운임!#REF!</definedName>
    <definedName name="사" localSheetId="12">[9]화물차운임!#REF!</definedName>
    <definedName name="사" localSheetId="5">[9]화물차운임!#REF!</definedName>
    <definedName name="사" localSheetId="4">[9]화물차운임!#REF!</definedName>
    <definedName name="사">[9]화물차운임!#REF!</definedName>
    <definedName name="사진첩" localSheetId="12" hidden="1">{"'Sheet1'!$A$1:$H$49"}</definedName>
    <definedName name="사진첩" localSheetId="10" hidden="1">{"'Sheet1'!$A$1:$H$49"}</definedName>
    <definedName name="사진첩" hidden="1">{"'Sheet1'!$A$1:$H$49"}</definedName>
    <definedName name="산" localSheetId="12" hidden="1">{"'Sheet1'!$A$4","'Sheet1'!$A$9:$G$28"}</definedName>
    <definedName name="산" localSheetId="10" hidden="1">{"'Sheet1'!$A$4","'Sheet1'!$A$9:$G$28"}</definedName>
    <definedName name="산" hidden="1">{"'Sheet1'!$A$4","'Sheet1'!$A$9:$G$28"}</definedName>
    <definedName name="산물대운반1구역" localSheetId="11">#REF!</definedName>
    <definedName name="산물대운반1구역" localSheetId="9">#REF!</definedName>
    <definedName name="산물대운반1구역" localSheetId="12">#REF!</definedName>
    <definedName name="산물대운반1구역" localSheetId="5">#REF!</definedName>
    <definedName name="산물대운반1구역" localSheetId="4">#REF!</definedName>
    <definedName name="산물대운반1구역">#REF!</definedName>
    <definedName name="산물대운반2구역" localSheetId="11">#REF!</definedName>
    <definedName name="산물대운반2구역" localSheetId="9">#REF!</definedName>
    <definedName name="산물대운반2구역" localSheetId="12">#REF!</definedName>
    <definedName name="산물대운반2구역" localSheetId="5">#REF!</definedName>
    <definedName name="산물대운반2구역" localSheetId="4">#REF!</definedName>
    <definedName name="산물대운반2구역">#REF!</definedName>
    <definedName name="산물수집" localSheetId="11">#REF!</definedName>
    <definedName name="산물수집" localSheetId="9">#REF!</definedName>
    <definedName name="산물수집" localSheetId="12">#REF!</definedName>
    <definedName name="산물수집" localSheetId="5">#REF!</definedName>
    <definedName name="산물수집" localSheetId="4">#REF!</definedName>
    <definedName name="산물수집">#REF!</definedName>
    <definedName name="소천" localSheetId="12" hidden="1">{#N/A,#N/A,FALSE,"포장단가"}</definedName>
    <definedName name="소천" localSheetId="10" hidden="1">{#N/A,#N/A,FALSE,"포장단가"}</definedName>
    <definedName name="소천" hidden="1">{#N/A,#N/A,FALSE,"포장단가"}</definedName>
    <definedName name="수비" localSheetId="12" hidden="1">{#N/A,#N/A,FALSE,"포장단가"}</definedName>
    <definedName name="수비" localSheetId="10" hidden="1">{#N/A,#N/A,FALSE,"포장단가"}</definedName>
    <definedName name="수비" hidden="1">{#N/A,#N/A,FALSE,"포장단가"}</definedName>
    <definedName name="수종">[13]단재적표!$B$1:$C$311</definedName>
    <definedName name="시" localSheetId="12" hidden="1">{#N/A,#N/A,FALSE,"포장단가"}</definedName>
    <definedName name="시" localSheetId="10" hidden="1">{#N/A,#N/A,FALSE,"포장단가"}</definedName>
    <definedName name="시" hidden="1">{#N/A,#N/A,FALSE,"포장단가"}</definedName>
    <definedName name="시가표담기">[14]사정표!$A$7:$C$26,[14]사정표!$F$7:$F$26,[14]사정표!$G$7:$G$26</definedName>
    <definedName name="ㅇㄴㅁ" hidden="1">[15]실행철강하도!$A$1:$A$4</definedName>
    <definedName name="ㅇㄹㄶ" localSheetId="12" hidden="1">{"'Sheet1'!$A$4","'Sheet1'!$A$9:$G$28"}</definedName>
    <definedName name="ㅇㄹㄶ" localSheetId="10" hidden="1">{"'Sheet1'!$A$4","'Sheet1'!$A$9:$G$28"}</definedName>
    <definedName name="ㅇㄹㄶ" hidden="1">{"'Sheet1'!$A$4","'Sheet1'!$A$9:$G$28"}</definedName>
    <definedName name="ㅇㄹㄹ" localSheetId="11" hidden="1">#REF!</definedName>
    <definedName name="ㅇㄹㄹ" localSheetId="12" hidden="1">#REF!</definedName>
    <definedName name="ㅇㄹㄹ" hidden="1">#REF!</definedName>
    <definedName name="ㅇㄻㄴㅇㄻㄴㅇㄹ" localSheetId="11" hidden="1">#REF!</definedName>
    <definedName name="ㅇㄻㄴㅇㄻㄴㅇㄹ" localSheetId="12" hidden="1">#REF!</definedName>
    <definedName name="ㅇㄻㄴㅇㄻㄴㅇㄹ" hidden="1">#REF!</definedName>
    <definedName name="ㅇㅇ" localSheetId="11">#REF!</definedName>
    <definedName name="ㅇㅇ" localSheetId="12">#REF!</definedName>
    <definedName name="ㅇㅇ">#REF!</definedName>
    <definedName name="ㅇㅈㄷㅄㅂㅈㄷㄱ" localSheetId="11" hidden="1">#REF!</definedName>
    <definedName name="ㅇㅈㄷㅄㅂㅈㄷㄱ" localSheetId="12" hidden="1">#REF!</definedName>
    <definedName name="ㅇㅈㄷㅄㅂㅈㄷㄱ" hidden="1">#REF!</definedName>
    <definedName name="암거날개벽" localSheetId="11" hidden="1">[16]덕전리!#REF!</definedName>
    <definedName name="암거날개벽" localSheetId="12" hidden="1">[16]덕전리!#REF!</definedName>
    <definedName name="암거날개벽" localSheetId="10" hidden="1">[16]덕전리!#REF!</definedName>
    <definedName name="암거날개벽" hidden="1">[16]덕전리!#REF!</definedName>
    <definedName name="어가" localSheetId="11">#REF!</definedName>
    <definedName name="어가" localSheetId="9">#REF!</definedName>
    <definedName name="어가" localSheetId="12">#REF!</definedName>
    <definedName name="어가" localSheetId="5">#REF!</definedName>
    <definedName name="어가" localSheetId="4">#REF!</definedName>
    <definedName name="어가">#REF!</definedName>
    <definedName name="어린" localSheetId="11">#REF!</definedName>
    <definedName name="어린" localSheetId="9">#REF!</definedName>
    <definedName name="어린" localSheetId="12">#REF!</definedName>
    <definedName name="어린" localSheetId="5">#REF!</definedName>
    <definedName name="어린" localSheetId="4">#REF!</definedName>
    <definedName name="어린">#REF!</definedName>
    <definedName name="업체" localSheetId="11" hidden="1">#REF!</definedName>
    <definedName name="업체" localSheetId="12" hidden="1">#REF!</definedName>
    <definedName name="업체" localSheetId="10" hidden="1">#REF!</definedName>
    <definedName name="업체" hidden="1">#REF!</definedName>
    <definedName name="연겅2" localSheetId="12" hidden="1">{#N/A,#N/A,FALSE,"단면 제원"}</definedName>
    <definedName name="연겅2" localSheetId="10" hidden="1">{#N/A,#N/A,FALSE,"단면 제원"}</definedName>
    <definedName name="연겅2" hidden="1">{#N/A,#N/A,FALSE,"단면 제원"}</definedName>
    <definedName name="연경1교" localSheetId="12" hidden="1">{#N/A,#N/A,FALSE,"단면 제원"}</definedName>
    <definedName name="연경1교" localSheetId="10" hidden="1">{#N/A,#N/A,FALSE,"단면 제원"}</definedName>
    <definedName name="연경1교" hidden="1">{#N/A,#N/A,FALSE,"단면 제원"}</definedName>
    <definedName name="연경1교1" localSheetId="12" hidden="1">{#N/A,#N/A,FALSE,"단면 제원"}</definedName>
    <definedName name="연경1교1" localSheetId="10" hidden="1">{#N/A,#N/A,FALSE,"단면 제원"}</definedName>
    <definedName name="연경1교1" hidden="1">{#N/A,#N/A,FALSE,"단면 제원"}</definedName>
    <definedName name="연경2교" localSheetId="12" hidden="1">{#N/A,#N/A,FALSE,"단면 제원"}</definedName>
    <definedName name="연경2교" localSheetId="10" hidden="1">{#N/A,#N/A,FALSE,"단면 제원"}</definedName>
    <definedName name="연경2교" hidden="1">{#N/A,#N/A,FALSE,"단면 제원"}</definedName>
    <definedName name="열" localSheetId="11">[9]화물차운임!#REF!</definedName>
    <definedName name="열" localSheetId="9">[9]화물차운임!#REF!</definedName>
    <definedName name="열" localSheetId="12">[9]화물차운임!#REF!</definedName>
    <definedName name="열" localSheetId="5">[9]화물차운임!#REF!</definedName>
    <definedName name="열" localSheetId="4">[9]화물차운임!#REF!</definedName>
    <definedName name="열">[9]화물차운임!#REF!</definedName>
    <definedName name="오" hidden="1">[7]실행철강하도!$A$1:$A$4</definedName>
    <definedName name="오수맨홀위치" localSheetId="12" hidden="1">{"'Sheet1'!$A$4","'Sheet1'!$A$9:$G$28"}</definedName>
    <definedName name="오수맨홀위치" localSheetId="10" hidden="1">{"'Sheet1'!$A$4","'Sheet1'!$A$9:$G$28"}</definedName>
    <definedName name="오수맨홀위치" hidden="1">{"'Sheet1'!$A$4","'Sheet1'!$A$9:$G$28"}</definedName>
    <definedName name="옹1.85" localSheetId="12" hidden="1">{#N/A,#N/A,FALSE,"포장단가"}</definedName>
    <definedName name="옹1.85" localSheetId="10" hidden="1">{#N/A,#N/A,FALSE,"포장단가"}</definedName>
    <definedName name="옹1.85" hidden="1">{#N/A,#N/A,FALSE,"포장단가"}</definedName>
    <definedName name="원남내역" hidden="1">[17]실행철강하도!$A$1:$A$4</definedName>
    <definedName name="이름">[18]단재적표!$B$1:$C$311</definedName>
    <definedName name="인" localSheetId="11">#REF!</definedName>
    <definedName name="인" localSheetId="9">#REF!</definedName>
    <definedName name="인" localSheetId="12">#REF!</definedName>
    <definedName name="인" localSheetId="5">#REF!</definedName>
    <definedName name="인" localSheetId="4">#REF!</definedName>
    <definedName name="인">#REF!</definedName>
    <definedName name="인천공항고속도로" localSheetId="12" hidden="1">{#N/A,#N/A,FALSE,"단가표지"}</definedName>
    <definedName name="인천공항고속도로" localSheetId="10" hidden="1">{#N/A,#N/A,FALSE,"단가표지"}</definedName>
    <definedName name="인천공항고속도로" hidden="1">{#N/A,#N/A,FALSE,"단가표지"}</definedName>
    <definedName name="일" hidden="1">[7]실행철강하도!$A$1:$A$4</definedName>
    <definedName name="일위2" localSheetId="11">#REF!</definedName>
    <definedName name="일위2" localSheetId="9">#REF!</definedName>
    <definedName name="일위2" localSheetId="12">#REF!</definedName>
    <definedName name="일위2" localSheetId="5">#REF!</definedName>
    <definedName name="일위2" localSheetId="4">#REF!</definedName>
    <definedName name="일위2">#REF!</definedName>
    <definedName name="ㅈㄷㄱㄷㄱㄷ" localSheetId="12" hidden="1">{"'용역비'!$A$4:$C$8"}</definedName>
    <definedName name="ㅈㄷㄱㄷㄱㄷ" localSheetId="10" hidden="1">{"'용역비'!$A$4:$C$8"}</definedName>
    <definedName name="ㅈㄷㄱㄷㄱㄷ" hidden="1">{"'용역비'!$A$4:$C$8"}</definedName>
    <definedName name="ㅈㄷㄻㅇㄹ" localSheetId="11" hidden="1">#REF!</definedName>
    <definedName name="ㅈㄷㄻㅇㄹ" localSheetId="12" hidden="1">#REF!</definedName>
    <definedName name="ㅈㄷㄻㅇㄹ" hidden="1">#REF!</definedName>
    <definedName name="ㅈㄷㄻㅈ" localSheetId="11" hidden="1">#REF!</definedName>
    <definedName name="ㅈㄷㄻㅈ" localSheetId="12" hidden="1">#REF!</definedName>
    <definedName name="ㅈㄷㄻㅈ" hidden="1">#REF!</definedName>
    <definedName name="자재단가근거" localSheetId="11" hidden="1">#REF!</definedName>
    <definedName name="자재단가근거" localSheetId="12" hidden="1">#REF!</definedName>
    <definedName name="자재단가근거" hidden="1">#REF!</definedName>
    <definedName name="작지" localSheetId="11">#REF!</definedName>
    <definedName name="작지" localSheetId="9">#REF!</definedName>
    <definedName name="작지" localSheetId="12">#REF!</definedName>
    <definedName name="작지" localSheetId="5">#REF!</definedName>
    <definedName name="작지" localSheetId="4">#REF!</definedName>
    <definedName name="작지">#REF!</definedName>
    <definedName name="잡철물일위대가2004" localSheetId="11" hidden="1">#REF!</definedName>
    <definedName name="잡철물일위대가2004" localSheetId="12" hidden="1">#REF!</definedName>
    <definedName name="잡철물일위대가2004" hidden="1">#REF!</definedName>
    <definedName name="장" localSheetId="12" hidden="1">{#N/A,#N/A,FALSE,"단가표지"}</definedName>
    <definedName name="장" localSheetId="10" hidden="1">{#N/A,#N/A,FALSE,"단가표지"}</definedName>
    <definedName name="장" hidden="1">{#N/A,#N/A,FALSE,"단가표지"}</definedName>
    <definedName name="장1" localSheetId="12" hidden="1">{#N/A,#N/A,FALSE,"토공2"}</definedName>
    <definedName name="장1" localSheetId="10" hidden="1">{#N/A,#N/A,FALSE,"토공2"}</definedName>
    <definedName name="장1" hidden="1">{#N/A,#N/A,FALSE,"토공2"}</definedName>
    <definedName name="장10" localSheetId="12" hidden="1">{#N/A,#N/A,FALSE,"조골재"}</definedName>
    <definedName name="장10" localSheetId="10" hidden="1">{#N/A,#N/A,FALSE,"조골재"}</definedName>
    <definedName name="장10" hidden="1">{#N/A,#N/A,FALSE,"조골재"}</definedName>
    <definedName name="장11" localSheetId="12" hidden="1">{#N/A,#N/A,FALSE,"2~8번"}</definedName>
    <definedName name="장11" localSheetId="10" hidden="1">{#N/A,#N/A,FALSE,"2~8번"}</definedName>
    <definedName name="장11" hidden="1">{#N/A,#N/A,FALSE,"2~8번"}</definedName>
    <definedName name="장12" localSheetId="12" hidden="1">{#N/A,#N/A,FALSE,"골재소요량";#N/A,#N/A,FALSE,"골재소요량"}</definedName>
    <definedName name="장12" localSheetId="10" hidden="1">{#N/A,#N/A,FALSE,"골재소요량";#N/A,#N/A,FALSE,"골재소요량"}</definedName>
    <definedName name="장12" hidden="1">{#N/A,#N/A,FALSE,"골재소요량";#N/A,#N/A,FALSE,"골재소요량"}</definedName>
    <definedName name="장13" localSheetId="12" hidden="1">{#N/A,#N/A,FALSE,"구조2"}</definedName>
    <definedName name="장13" localSheetId="10" hidden="1">{#N/A,#N/A,FALSE,"구조2"}</definedName>
    <definedName name="장13" hidden="1">{#N/A,#N/A,FALSE,"구조2"}</definedName>
    <definedName name="장14" localSheetId="12" hidden="1">{#N/A,#N/A,FALSE,"단가표지"}</definedName>
    <definedName name="장14" localSheetId="10" hidden="1">{#N/A,#N/A,FALSE,"단가표지"}</definedName>
    <definedName name="장14" hidden="1">{#N/A,#N/A,FALSE,"단가표지"}</definedName>
    <definedName name="장15" localSheetId="12" hidden="1">{#N/A,#N/A,FALSE,"배수1"}</definedName>
    <definedName name="장15" localSheetId="10" hidden="1">{#N/A,#N/A,FALSE,"배수1"}</definedName>
    <definedName name="장15" hidden="1">{#N/A,#N/A,FALSE,"배수1"}</definedName>
    <definedName name="장16" localSheetId="12" hidden="1">{#N/A,#N/A,FALSE,"배수2"}</definedName>
    <definedName name="장16" localSheetId="10" hidden="1">{#N/A,#N/A,FALSE,"배수2"}</definedName>
    <definedName name="장16" hidden="1">{#N/A,#N/A,FALSE,"배수2"}</definedName>
    <definedName name="장17" localSheetId="12" hidden="1">{#N/A,#N/A,FALSE,"부대1"}</definedName>
    <definedName name="장17" localSheetId="10" hidden="1">{#N/A,#N/A,FALSE,"부대1"}</definedName>
    <definedName name="장17" hidden="1">{#N/A,#N/A,FALSE,"부대1"}</definedName>
    <definedName name="장18" localSheetId="12" hidden="1">{#N/A,#N/A,FALSE,"부대2"}</definedName>
    <definedName name="장18" localSheetId="10" hidden="1">{#N/A,#N/A,FALSE,"부대2"}</definedName>
    <definedName name="장18" hidden="1">{#N/A,#N/A,FALSE,"부대2"}</definedName>
    <definedName name="장19" localSheetId="12" hidden="1">{#N/A,#N/A,FALSE,"속도"}</definedName>
    <definedName name="장19" localSheetId="10" hidden="1">{#N/A,#N/A,FALSE,"속도"}</definedName>
    <definedName name="장19" hidden="1">{#N/A,#N/A,FALSE,"속도"}</definedName>
    <definedName name="장2" localSheetId="12" hidden="1">{#N/A,#N/A,FALSE,"2~8번"}</definedName>
    <definedName name="장2" localSheetId="10" hidden="1">{#N/A,#N/A,FALSE,"2~8번"}</definedName>
    <definedName name="장2" hidden="1">{#N/A,#N/A,FALSE,"2~8번"}</definedName>
    <definedName name="장20" localSheetId="12" hidden="1">{#N/A,#N/A,FALSE,"운반시간"}</definedName>
    <definedName name="장20" localSheetId="10" hidden="1">{#N/A,#N/A,FALSE,"운반시간"}</definedName>
    <definedName name="장20" hidden="1">{#N/A,#N/A,FALSE,"운반시간"}</definedName>
    <definedName name="장21" localSheetId="12" hidden="1">{#N/A,#N/A,FALSE,"이정표"}</definedName>
    <definedName name="장21" localSheetId="10" hidden="1">{#N/A,#N/A,FALSE,"이정표"}</definedName>
    <definedName name="장21" hidden="1">{#N/A,#N/A,FALSE,"이정표"}</definedName>
    <definedName name="장22" localSheetId="12" hidden="1">{#N/A,#N/A,FALSE,"조골재"}</definedName>
    <definedName name="장22" localSheetId="10" hidden="1">{#N/A,#N/A,FALSE,"조골재"}</definedName>
    <definedName name="장22" hidden="1">{#N/A,#N/A,FALSE,"조골재"}</definedName>
    <definedName name="장23" localSheetId="12" hidden="1">{#N/A,#N/A,FALSE,"구조1"}</definedName>
    <definedName name="장23" localSheetId="10" hidden="1">{#N/A,#N/A,FALSE,"구조1"}</definedName>
    <definedName name="장23" hidden="1">{#N/A,#N/A,FALSE,"구조1"}</definedName>
    <definedName name="장24" localSheetId="12" hidden="1">{#N/A,#N/A,FALSE,"토공2"}</definedName>
    <definedName name="장24" localSheetId="10" hidden="1">{#N/A,#N/A,FALSE,"토공2"}</definedName>
    <definedName name="장24" hidden="1">{#N/A,#N/A,FALSE,"토공2"}</definedName>
    <definedName name="장25" localSheetId="12" hidden="1">{#N/A,#N/A,FALSE,"포장1";#N/A,#N/A,FALSE,"포장1"}</definedName>
    <definedName name="장25" localSheetId="10" hidden="1">{#N/A,#N/A,FALSE,"포장1";#N/A,#N/A,FALSE,"포장1"}</definedName>
    <definedName name="장25" hidden="1">{#N/A,#N/A,FALSE,"포장1";#N/A,#N/A,FALSE,"포장1"}</definedName>
    <definedName name="장26" localSheetId="12" hidden="1">{#N/A,#N/A,FALSE,"포장2"}</definedName>
    <definedName name="장26" localSheetId="10" hidden="1">{#N/A,#N/A,FALSE,"포장2"}</definedName>
    <definedName name="장26" hidden="1">{#N/A,#N/A,FALSE,"포장2"}</definedName>
    <definedName name="장27" localSheetId="12" hidden="1">{#N/A,#N/A,FALSE,"표지목차"}</definedName>
    <definedName name="장27" localSheetId="10" hidden="1">{#N/A,#N/A,FALSE,"표지목차"}</definedName>
    <definedName name="장27" hidden="1">{#N/A,#N/A,FALSE,"표지목차"}</definedName>
    <definedName name="장28" localSheetId="12" hidden="1">{#N/A,#N/A,FALSE,"혼합골재"}</definedName>
    <definedName name="장28" localSheetId="10" hidden="1">{#N/A,#N/A,FALSE,"혼합골재"}</definedName>
    <definedName name="장28" hidden="1">{#N/A,#N/A,FALSE,"혼합골재"}</definedName>
    <definedName name="장4" localSheetId="12" hidden="1">{#N/A,#N/A,FALSE,"단가표지"}</definedName>
    <definedName name="장4" localSheetId="10" hidden="1">{#N/A,#N/A,FALSE,"단가표지"}</definedName>
    <definedName name="장4" hidden="1">{#N/A,#N/A,FALSE,"단가표지"}</definedName>
    <definedName name="장5" localSheetId="12" hidden="1">{#N/A,#N/A,FALSE,"운반시간"}</definedName>
    <definedName name="장5" localSheetId="10" hidden="1">{#N/A,#N/A,FALSE,"운반시간"}</definedName>
    <definedName name="장5" hidden="1">{#N/A,#N/A,FALSE,"운반시간"}</definedName>
    <definedName name="장6" localSheetId="12" hidden="1">{#N/A,#N/A,FALSE,"운반시간"}</definedName>
    <definedName name="장6" localSheetId="10" hidden="1">{#N/A,#N/A,FALSE,"운반시간"}</definedName>
    <definedName name="장6" hidden="1">{#N/A,#N/A,FALSE,"운반시간"}</definedName>
    <definedName name="장7" localSheetId="12" hidden="1">{#N/A,#N/A,FALSE,"골재소요량";#N/A,#N/A,FALSE,"골재소요량"}</definedName>
    <definedName name="장7" localSheetId="10" hidden="1">{#N/A,#N/A,FALSE,"골재소요량";#N/A,#N/A,FALSE,"골재소요량"}</definedName>
    <definedName name="장7" hidden="1">{#N/A,#N/A,FALSE,"골재소요량";#N/A,#N/A,FALSE,"골재소요량"}</definedName>
    <definedName name="장8" localSheetId="12" hidden="1">{#N/A,#N/A,FALSE,"단가표지"}</definedName>
    <definedName name="장8" localSheetId="10" hidden="1">{#N/A,#N/A,FALSE,"단가표지"}</definedName>
    <definedName name="장8" hidden="1">{#N/A,#N/A,FALSE,"단가표지"}</definedName>
    <definedName name="장9" localSheetId="12" hidden="1">{#N/A,#N/A,FALSE,"단가표지"}</definedName>
    <definedName name="장9" localSheetId="10" hidden="1">{#N/A,#N/A,FALSE,"단가표지"}</definedName>
    <definedName name="장9" hidden="1">{#N/A,#N/A,FALSE,"단가표지"}</definedName>
    <definedName name="적용범위" localSheetId="11">[9]운반비산출!#REF!</definedName>
    <definedName name="적용범위" localSheetId="9">[9]운반비산출!#REF!</definedName>
    <definedName name="적용범위" localSheetId="12">[9]운반비산출!#REF!</definedName>
    <definedName name="적용범위" localSheetId="5">[9]운반비산출!#REF!</definedName>
    <definedName name="적용범위" localSheetId="4">[9]운반비산출!#REF!</definedName>
    <definedName name="적용범위">[9]운반비산출!#REF!</definedName>
    <definedName name="전석쌓기" localSheetId="11">#REF!</definedName>
    <definedName name="전석쌓기" localSheetId="9">#REF!</definedName>
    <definedName name="전석쌓기" localSheetId="12">#REF!</definedName>
    <definedName name="전석쌓기" localSheetId="5">#REF!</definedName>
    <definedName name="전석쌓기" localSheetId="4">#REF!</definedName>
    <definedName name="전석쌓기">#REF!</definedName>
    <definedName name="접속공정" localSheetId="12" hidden="1">{"'Sheet1'!$A$1:$H$49"}</definedName>
    <definedName name="접속공정" localSheetId="10" hidden="1">{"'Sheet1'!$A$1:$H$49"}</definedName>
    <definedName name="접속공정" hidden="1">{"'Sheet1'!$A$1:$H$49"}</definedName>
    <definedName name="제3배스집계" localSheetId="12" hidden="1">{#N/A,#N/A,FALSE,"단면 제원"}</definedName>
    <definedName name="제3배스집계" localSheetId="10" hidden="1">{#N/A,#N/A,FALSE,"단면 제원"}</definedName>
    <definedName name="제3배스집계" hidden="1">{#N/A,#N/A,FALSE,"단면 제원"}</definedName>
    <definedName name="제4배수" localSheetId="12" hidden="1">{#N/A,#N/A,FALSE,"단면 제원"}</definedName>
    <definedName name="제4배수" localSheetId="10" hidden="1">{#N/A,#N/A,FALSE,"단면 제원"}</definedName>
    <definedName name="제4배수" hidden="1">{#N/A,#N/A,FALSE,"단면 제원"}</definedName>
    <definedName name="제4배수집계" localSheetId="12" hidden="1">{#N/A,#N/A,FALSE,"단면 제원"}</definedName>
    <definedName name="제4배수집계" localSheetId="10" hidden="1">{#N/A,#N/A,FALSE,"단면 제원"}</definedName>
    <definedName name="제4배수집계" hidden="1">{#N/A,#N/A,FALSE,"단면 제원"}</definedName>
    <definedName name="제5배수집계" localSheetId="12" hidden="1">{#N/A,#N/A,FALSE,"단면 제원"}</definedName>
    <definedName name="제5배수집계" localSheetId="10" hidden="1">{#N/A,#N/A,FALSE,"단면 제원"}</definedName>
    <definedName name="제5배수집계" hidden="1">{#N/A,#N/A,FALSE,"단면 제원"}</definedName>
    <definedName name="제수문" localSheetId="11" hidden="1">#REF!</definedName>
    <definedName name="제수문" localSheetId="12" hidden="1">#REF!</definedName>
    <definedName name="제수문" hidden="1">#REF!</definedName>
    <definedName name="주간" localSheetId="12" hidden="1">{#N/A,#N/A,FALSE,"운반시간"}</definedName>
    <definedName name="주간" localSheetId="10" hidden="1">{#N/A,#N/A,FALSE,"운반시간"}</definedName>
    <definedName name="주간" hidden="1">{#N/A,#N/A,FALSE,"운반시간"}</definedName>
    <definedName name="지" localSheetId="1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지" localSheetId="1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지품2" localSheetId="12" hidden="1">{#N/A,#N/A,FALSE,"포장단가"}</definedName>
    <definedName name="지품2" localSheetId="10" hidden="1">{#N/A,#N/A,FALSE,"포장단가"}</definedName>
    <definedName name="지품2" hidden="1">{#N/A,#N/A,FALSE,"포장단가"}</definedName>
    <definedName name="지하철거" localSheetId="12" hidden="1">{"'Sheet1'!$A$1:$H$49"}</definedName>
    <definedName name="지하철거" localSheetId="10" hidden="1">{"'Sheet1'!$A$1:$H$49"}</definedName>
    <definedName name="지하철거" hidden="1">{"'Sheet1'!$A$1:$H$49"}</definedName>
    <definedName name="직매54P" localSheetId="12" hidden="1">{#N/A,#N/A,TRUE,"토적및재료집계";#N/A,#N/A,TRUE,"토적및재료집계";#N/A,#N/A,TRUE,"단위량"}</definedName>
    <definedName name="직매54P" localSheetId="1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ㅊㅍ" localSheetId="11" hidden="1">#REF!</definedName>
    <definedName name="ㅊㅍ" localSheetId="12" hidden="1">#REF!</definedName>
    <definedName name="ㅊㅍ" hidden="1">#REF!</definedName>
    <definedName name="참" localSheetId="11">[19]단재적표!#REF!</definedName>
    <definedName name="참" localSheetId="9">[19]단재적표!#REF!</definedName>
    <definedName name="참" localSheetId="12">[19]단재적표!#REF!</definedName>
    <definedName name="참" localSheetId="5">[19]단재적표!#REF!</definedName>
    <definedName name="참" localSheetId="4">[19]단재적표!#REF!</definedName>
    <definedName name="참">[19]단재적표!#REF!</definedName>
    <definedName name="천" localSheetId="11">#REF!</definedName>
    <definedName name="천" localSheetId="9">#REF!</definedName>
    <definedName name="천" localSheetId="12">#REF!</definedName>
    <definedName name="천" localSheetId="5">#REF!</definedName>
    <definedName name="천" localSheetId="4">#REF!</definedName>
    <definedName name="천">#REF!</definedName>
    <definedName name="총공" localSheetId="12" hidden="1">{#N/A,#N/A,FALSE,"운반시간"}</definedName>
    <definedName name="총공" localSheetId="10" hidden="1">{#N/A,#N/A,FALSE,"운반시간"}</definedName>
    <definedName name="총공" hidden="1">{#N/A,#N/A,FALSE,"운반시간"}</definedName>
    <definedName name="출장지" localSheetId="11">INDIRECT("데이타!A4:a"&amp;COUNTA(#REF!)+3)</definedName>
    <definedName name="출장지" localSheetId="9">INDIRECT("데이타!A4:a"&amp;COUNTA(#REF!)+3)</definedName>
    <definedName name="출장지" localSheetId="12">INDIRECT("데이타!A4:a"&amp;COUNTA(#REF!)+3)</definedName>
    <definedName name="출장지" localSheetId="5">INDIRECT("데이타!A4:a"&amp;COUNTA(#REF!)+3)</definedName>
    <definedName name="출장지" localSheetId="4">INDIRECT("데이타!A4:a"&amp;COUNTA(#REF!)+3)</definedName>
    <definedName name="출장지">INDIRECT("데이타!A4:a"&amp;COUNTA(#REF!)+3)</definedName>
    <definedName name="케이블간지" localSheetId="12" hidden="1">{#N/A,#N/A,TRUE,"토적및재료집계";#N/A,#N/A,TRUE,"토적및재료집계";#N/A,#N/A,TRUE,"단위량"}</definedName>
    <definedName name="케이블간지" localSheetId="1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택" localSheetId="11">#REF!</definedName>
    <definedName name="택" localSheetId="9">#REF!</definedName>
    <definedName name="택" localSheetId="12">#REF!</definedName>
    <definedName name="택" localSheetId="5">#REF!</definedName>
    <definedName name="택" localSheetId="4">#REF!</definedName>
    <definedName name="택">#REF!</definedName>
    <definedName name="토" localSheetId="11" hidden="1">#REF!</definedName>
    <definedName name="토" localSheetId="12" hidden="1">#REF!</definedName>
    <definedName name="토" hidden="1">#REF!</definedName>
    <definedName name="토공1" localSheetId="12" hidden="1">{#N/A,#N/A,FALSE,"토공2"}</definedName>
    <definedName name="토공1" localSheetId="10" hidden="1">{#N/A,#N/A,FALSE,"토공2"}</definedName>
    <definedName name="토공1" hidden="1">{#N/A,#N/A,FALSE,"토공2"}</definedName>
    <definedName name="토공2" localSheetId="12" hidden="1">{#N/A,#N/A,FALSE,"구조1"}</definedName>
    <definedName name="토공2" localSheetId="10" hidden="1">{#N/A,#N/A,FALSE,"구조1"}</definedName>
    <definedName name="토공2">'[20]1'!$A$1:$O$51</definedName>
    <definedName name="토목설계" localSheetId="12" hidden="1">{#N/A,#N/A,FALSE,"골재소요량";#N/A,#N/A,FALSE,"골재소요량"}</definedName>
    <definedName name="토목설계" localSheetId="10" hidden="1">{#N/A,#N/A,FALSE,"골재소요량";#N/A,#N/A,FALSE,"골재소요량"}</definedName>
    <definedName name="토목설계" hidden="1">{#N/A,#N/A,FALSE,"골재소요량";#N/A,#N/A,FALSE,"골재소요량"}</definedName>
    <definedName name="토적표" localSheetId="11" hidden="1">#REF!</definedName>
    <definedName name="토적표" localSheetId="12" hidden="1">#REF!</definedName>
    <definedName name="토적표" hidden="1">#REF!</definedName>
    <definedName name="토적표01" localSheetId="11" hidden="1">#REF!</definedName>
    <definedName name="토적표01" localSheetId="12" hidden="1">#REF!</definedName>
    <definedName name="토적표01" hidden="1">#REF!</definedName>
    <definedName name="ㅍ" hidden="1">'[21]98수문일위'!$A$1:$P$2004</definedName>
    <definedName name="ㅍㄴㅇㄹ" localSheetId="11" hidden="1">#REF!</definedName>
    <definedName name="ㅍㄴㅇㄹ" localSheetId="12" hidden="1">#REF!</definedName>
    <definedName name="ㅍㄴㅇㄹ" localSheetId="10" hidden="1">#REF!</definedName>
    <definedName name="ㅍㄴㅇㄹ" hidden="1">#REF!</definedName>
    <definedName name="ㅍㅇㄴ" hidden="1">'[8]98수문일위'!$A$1:$P$2004</definedName>
    <definedName name="ㅍㅋㅌㅊㅍㅇㄷ" hidden="1">'[8]98수문일위'!$A$1:$P$2004</definedName>
    <definedName name="파군재교" localSheetId="12" hidden="1">{#N/A,#N/A,FALSE,"단면 제원"}</definedName>
    <definedName name="파군재교" localSheetId="10" hidden="1">{#N/A,#N/A,FALSE,"단면 제원"}</definedName>
    <definedName name="파군재교" hidden="1">{#N/A,#N/A,FALSE,"단면 제원"}</definedName>
    <definedName name="파일" localSheetId="11" hidden="1">#REF!</definedName>
    <definedName name="파일" localSheetId="12" hidden="1">#REF!</definedName>
    <definedName name="파일" hidden="1">#REF!</definedName>
    <definedName name="팔" localSheetId="11" hidden="1">#REF!</definedName>
    <definedName name="팔" localSheetId="12" hidden="1">#REF!</definedName>
    <definedName name="팔" hidden="1">#REF!</definedName>
    <definedName name="포장1" localSheetId="12" hidden="1">{#N/A,#N/A,FALSE,"포장2"}</definedName>
    <definedName name="포장1" localSheetId="10" hidden="1">{#N/A,#N/A,FALSE,"포장2"}</definedName>
    <definedName name="포장1" hidden="1">{#N/A,#N/A,FALSE,"포장2"}</definedName>
    <definedName name="ㅎㄴㅇㅁㄹ" hidden="1">'[22]98수문일위'!$A$1:$P$2004</definedName>
    <definedName name="한" localSheetId="11" hidden="1">#REF!</definedName>
    <definedName name="한" localSheetId="12" hidden="1">#REF!</definedName>
    <definedName name="한" localSheetId="10" hidden="1">#REF!</definedName>
    <definedName name="한" hidden="1">#REF!</definedName>
    <definedName name="현대내역서" localSheetId="12" hidden="1">{"'Sheet1'!$A$4","'Sheet1'!$A$9:$G$28"}</definedName>
    <definedName name="현대내역서" localSheetId="10" hidden="1">{"'Sheet1'!$A$4","'Sheet1'!$A$9:$G$28"}</definedName>
    <definedName name="현대내역서" hidden="1">{"'Sheet1'!$A$4","'Sheet1'!$A$9:$G$28"}</definedName>
    <definedName name="호지별번호" localSheetId="11">#REF!</definedName>
    <definedName name="호지별번호" localSheetId="9">#REF!</definedName>
    <definedName name="호지별번호" localSheetId="12">#REF!</definedName>
    <definedName name="호지별번호" localSheetId="5">#REF!</definedName>
    <definedName name="호지별번호" localSheetId="4">#REF!</definedName>
    <definedName name="호지별번호">#REF!</definedName>
    <definedName name="휴천수" localSheetId="12" hidden="1">{#N/A,#N/A,FALSE,"포장단가"}</definedName>
    <definedName name="휴천수" localSheetId="10" hidden="1">{#N/A,#N/A,FALSE,"포장단가"}</definedName>
    <definedName name="휴천수" hidden="1">{#N/A,#N/A,FALSE,"포장단가"}</definedName>
    <definedName name="ㅓㄴㄱ" hidden="1">[15]실행철강하도!$A$1:$A$4</definedName>
    <definedName name="ㅔㅔ" localSheetId="11" hidden="1">[23]집계표!#REF!</definedName>
    <definedName name="ㅔㅔ" localSheetId="12" hidden="1">[23]집계표!#REF!</definedName>
    <definedName name="ㅔㅔ" hidden="1">[23]집계표!#REF!</definedName>
    <definedName name="ㅛㅛㅛ" localSheetId="11" hidden="1">[6]날개벽수량표!#REF!</definedName>
    <definedName name="ㅛㅛㅛ" localSheetId="12" hidden="1">[6]날개벽수량표!#REF!</definedName>
    <definedName name="ㅛㅛㅛ" hidden="1">[6]날개벽수량표!#REF!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5" i="45" l="1"/>
  <c r="K14" i="45" l="1"/>
  <c r="K16" i="45" s="1"/>
  <c r="H12" i="45"/>
  <c r="C12" i="45"/>
  <c r="K12" i="45" s="1"/>
  <c r="H11" i="45"/>
  <c r="K11" i="45" s="1"/>
  <c r="H10" i="45"/>
  <c r="C10" i="45"/>
  <c r="H9" i="45"/>
  <c r="C9" i="45"/>
  <c r="H8" i="45"/>
  <c r="F8" i="45"/>
  <c r="K8" i="45" s="1"/>
  <c r="H7" i="45"/>
  <c r="K7" i="45" s="1"/>
  <c r="K10" i="45" l="1"/>
  <c r="K9" i="45"/>
  <c r="K13" i="45" s="1"/>
  <c r="K17" i="45" l="1"/>
  <c r="K18" i="45" s="1"/>
  <c r="K21" i="45"/>
  <c r="K19" i="45"/>
  <c r="K20" i="45" l="1"/>
  <c r="K22" i="45" s="1"/>
  <c r="K23" i="45" l="1"/>
  <c r="K24" i="45" s="1"/>
  <c r="K25" i="45" s="1"/>
  <c r="K26" i="45" s="1"/>
  <c r="C22" i="18"/>
  <c r="J19" i="18"/>
  <c r="C17" i="18"/>
  <c r="C16" i="18"/>
  <c r="H38" i="18"/>
  <c r="I17" i="18" s="1"/>
  <c r="H37" i="18"/>
  <c r="I16" i="18" s="1"/>
  <c r="C12" i="18"/>
  <c r="C10" i="18"/>
  <c r="C14" i="18" s="1"/>
  <c r="C18" i="18" s="1"/>
  <c r="J18" i="18" s="1"/>
  <c r="G18" i="18"/>
  <c r="G17" i="18"/>
  <c r="G16" i="18"/>
  <c r="J24" i="18"/>
  <c r="J22" i="18"/>
  <c r="C23" i="18" s="1"/>
  <c r="J23" i="18" s="1"/>
  <c r="C7" i="18"/>
  <c r="J7" i="18" s="1"/>
  <c r="G20" i="18"/>
  <c r="C20" i="18"/>
  <c r="G14" i="18"/>
  <c r="G9" i="18"/>
  <c r="G8" i="18"/>
  <c r="J8" i="18" s="1"/>
  <c r="G14" i="14"/>
  <c r="H31" i="16"/>
  <c r="H32" i="16" s="1"/>
  <c r="I13" i="16" s="1"/>
  <c r="J22" i="1"/>
  <c r="J20" i="10"/>
  <c r="J18" i="10" s="1"/>
  <c r="J19" i="10"/>
  <c r="J17" i="16"/>
  <c r="G14" i="16"/>
  <c r="C14" i="16"/>
  <c r="C12" i="16"/>
  <c r="G15" i="16"/>
  <c r="G11" i="16"/>
  <c r="G13" i="16" s="1"/>
  <c r="G9" i="16"/>
  <c r="C15" i="16"/>
  <c r="J15" i="16" s="1"/>
  <c r="C9" i="16"/>
  <c r="C7" i="16"/>
  <c r="J7" i="16" s="1"/>
  <c r="H30" i="15"/>
  <c r="I10" i="15" s="1"/>
  <c r="C17" i="15"/>
  <c r="J17" i="15" s="1"/>
  <c r="J15" i="15"/>
  <c r="J14" i="15"/>
  <c r="C11" i="15"/>
  <c r="J11" i="15" s="1"/>
  <c r="C10" i="15"/>
  <c r="G9" i="15"/>
  <c r="C7" i="15"/>
  <c r="C22" i="14"/>
  <c r="J22" i="14" s="1"/>
  <c r="G12" i="14"/>
  <c r="G13" i="14"/>
  <c r="G11" i="14"/>
  <c r="G9" i="14"/>
  <c r="I9" i="16" l="1"/>
  <c r="J9" i="16" s="1"/>
  <c r="I14" i="16"/>
  <c r="J14" i="16" s="1"/>
  <c r="J20" i="18"/>
  <c r="J13" i="16"/>
  <c r="I11" i="16"/>
  <c r="G10" i="18"/>
  <c r="J10" i="18" s="1"/>
  <c r="C18" i="16"/>
  <c r="J18" i="16" s="1"/>
  <c r="J19" i="16" s="1"/>
  <c r="I12" i="16"/>
  <c r="J12" i="16" s="1"/>
  <c r="J25" i="18"/>
  <c r="I13" i="18"/>
  <c r="I12" i="18"/>
  <c r="J12" i="18" s="1"/>
  <c r="J14" i="18"/>
  <c r="J9" i="18"/>
  <c r="J16" i="18"/>
  <c r="J17" i="18"/>
  <c r="J13" i="18"/>
  <c r="J11" i="16"/>
  <c r="J13" i="15"/>
  <c r="J18" i="15" s="1"/>
  <c r="J10" i="15"/>
  <c r="I7" i="15"/>
  <c r="J7" i="15" s="1"/>
  <c r="I9" i="15"/>
  <c r="J9" i="15" s="1"/>
  <c r="H31" i="15"/>
  <c r="H36" i="14"/>
  <c r="I13" i="14" s="1"/>
  <c r="H35" i="14"/>
  <c r="I7" i="14" s="1"/>
  <c r="C20" i="14"/>
  <c r="J20" i="14" s="1"/>
  <c r="C21" i="14" s="1"/>
  <c r="J21" i="14" s="1"/>
  <c r="J18" i="14"/>
  <c r="J17" i="14"/>
  <c r="C14" i="14"/>
  <c r="J14" i="14" s="1"/>
  <c r="C13" i="14"/>
  <c r="C12" i="14"/>
  <c r="C10" i="14"/>
  <c r="C7" i="14"/>
  <c r="J7" i="14" l="1"/>
  <c r="J21" i="18"/>
  <c r="J26" i="18" s="1"/>
  <c r="I12" i="14"/>
  <c r="J12" i="14" s="1"/>
  <c r="J13" i="14"/>
  <c r="J16" i="16"/>
  <c r="J16" i="14"/>
  <c r="J23" i="14" s="1"/>
  <c r="H37" i="14"/>
  <c r="I11" i="14"/>
  <c r="J11" i="14" s="1"/>
  <c r="J27" i="18" l="1"/>
  <c r="J28" i="18" s="1"/>
  <c r="J20" i="16"/>
  <c r="J21" i="16" s="1"/>
  <c r="J22" i="16" s="1"/>
  <c r="J12" i="15"/>
  <c r="I10" i="14"/>
  <c r="J10" i="14" s="1"/>
  <c r="I9" i="14"/>
  <c r="J9" i="14" s="1"/>
  <c r="H29" i="18" l="1"/>
  <c r="E29" i="18"/>
  <c r="H23" i="16"/>
  <c r="E23" i="16"/>
  <c r="J19" i="15"/>
  <c r="J20" i="15" s="1"/>
  <c r="J21" i="15" s="1"/>
  <c r="J15" i="14"/>
  <c r="J24" i="14" s="1"/>
  <c r="J25" i="14" s="1"/>
  <c r="J26" i="14" s="1"/>
  <c r="J29" i="18" l="1"/>
  <c r="J30" i="18" s="1"/>
  <c r="J31" i="18" s="1"/>
  <c r="J23" i="16"/>
  <c r="J24" i="16" s="1"/>
  <c r="J25" i="16" s="1"/>
  <c r="J26" i="16" s="1"/>
  <c r="J27" i="16" s="1"/>
  <c r="H22" i="15"/>
  <c r="E22" i="15"/>
  <c r="E27" i="14"/>
  <c r="H27" i="14"/>
  <c r="J32" i="18" l="1"/>
  <c r="J33" i="18" s="1"/>
  <c r="J22" i="15"/>
  <c r="J23" i="15" s="1"/>
  <c r="J24" i="15" s="1"/>
  <c r="J25" i="15" s="1"/>
  <c r="J26" i="15" s="1"/>
  <c r="J27" i="14"/>
  <c r="J28" i="14" s="1"/>
  <c r="J29" i="14" l="1"/>
  <c r="J30" i="14" s="1"/>
  <c r="J31" i="14" s="1"/>
  <c r="H33" i="13" l="1"/>
  <c r="H34" i="13" s="1"/>
  <c r="C20" i="13"/>
  <c r="J20" i="13" s="1"/>
  <c r="J19" i="13"/>
  <c r="G17" i="13"/>
  <c r="C17" i="13"/>
  <c r="G16" i="13"/>
  <c r="C16" i="13"/>
  <c r="G15" i="13"/>
  <c r="C15" i="13"/>
  <c r="C13" i="13"/>
  <c r="G12" i="13"/>
  <c r="C12" i="13"/>
  <c r="G9" i="13"/>
  <c r="C9" i="13"/>
  <c r="C8" i="13"/>
  <c r="J8" i="13" s="1"/>
  <c r="H36" i="12"/>
  <c r="H35" i="12"/>
  <c r="C22" i="12"/>
  <c r="J22" i="12" s="1"/>
  <c r="C21" i="12"/>
  <c r="J21" i="12" s="1"/>
  <c r="J19" i="12"/>
  <c r="J18" i="12"/>
  <c r="G15" i="12"/>
  <c r="C15" i="12"/>
  <c r="G14" i="12"/>
  <c r="G13" i="12"/>
  <c r="C13" i="12"/>
  <c r="G10" i="12"/>
  <c r="C10" i="12"/>
  <c r="C11" i="12" s="1"/>
  <c r="C8" i="12"/>
  <c r="H37" i="12" l="1"/>
  <c r="J20" i="12"/>
  <c r="J21" i="13"/>
  <c r="J17" i="12"/>
  <c r="J23" i="12" s="1"/>
  <c r="J15" i="12"/>
  <c r="I17" i="13"/>
  <c r="J17" i="13" s="1"/>
  <c r="I12" i="13"/>
  <c r="J12" i="13" s="1"/>
  <c r="I13" i="13"/>
  <c r="J13" i="13" s="1"/>
  <c r="I15" i="13"/>
  <c r="J15" i="13" s="1"/>
  <c r="I9" i="13"/>
  <c r="J9" i="13" s="1"/>
  <c r="I16" i="13"/>
  <c r="J16" i="13" s="1"/>
  <c r="I11" i="12"/>
  <c r="J11" i="12" s="1"/>
  <c r="I14" i="12"/>
  <c r="I10" i="12"/>
  <c r="J10" i="12" s="1"/>
  <c r="I8" i="12"/>
  <c r="J8" i="12" s="1"/>
  <c r="I13" i="12"/>
  <c r="J13" i="12" s="1"/>
  <c r="C14" i="12"/>
  <c r="J14" i="12" l="1"/>
  <c r="J12" i="12" s="1"/>
  <c r="J9" i="12"/>
  <c r="J14" i="13"/>
  <c r="J11" i="13"/>
  <c r="J16" i="12" l="1"/>
  <c r="J24" i="12" s="1"/>
  <c r="J25" i="12" s="1"/>
  <c r="J26" i="12" s="1"/>
  <c r="J18" i="13"/>
  <c r="J22" i="13" l="1"/>
  <c r="J23" i="13" s="1"/>
  <c r="J24" i="13" s="1"/>
  <c r="H25" i="13" s="1"/>
  <c r="H27" i="12"/>
  <c r="E27" i="12"/>
  <c r="J27" i="12" l="1"/>
  <c r="J28" i="12" s="1"/>
  <c r="J29" i="12" s="1"/>
  <c r="J30" i="12" s="1"/>
  <c r="J31" i="12" s="1"/>
  <c r="E25" i="13"/>
  <c r="J25" i="13" s="1"/>
  <c r="J26" i="13" s="1"/>
  <c r="J27" i="13" s="1"/>
  <c r="J28" i="13" s="1"/>
  <c r="J29" i="13" s="1"/>
  <c r="G31" i="11" l="1"/>
  <c r="G32" i="11" s="1"/>
  <c r="I13" i="11" s="1"/>
  <c r="E31" i="11"/>
  <c r="E32" i="11" s="1"/>
  <c r="C31" i="11"/>
  <c r="C32" i="11" s="1"/>
  <c r="I9" i="11" s="1"/>
  <c r="J16" i="11"/>
  <c r="G13" i="11"/>
  <c r="G12" i="11"/>
  <c r="J10" i="11"/>
  <c r="G9" i="11"/>
  <c r="H4" i="11"/>
  <c r="J8" i="11" s="1"/>
  <c r="C13" i="11" l="1"/>
  <c r="J13" i="11" s="1"/>
  <c r="C12" i="11"/>
  <c r="C9" i="11"/>
  <c r="J9" i="11" s="1"/>
  <c r="I12" i="11"/>
  <c r="I11" i="11"/>
  <c r="C11" i="11"/>
  <c r="C15" i="11"/>
  <c r="J15" i="11" s="1"/>
  <c r="J17" i="11" s="1"/>
  <c r="J12" i="11" l="1"/>
  <c r="J11" i="11"/>
  <c r="J14" i="11" l="1"/>
  <c r="J18" i="11" s="1"/>
  <c r="J19" i="11" s="1"/>
  <c r="J20" i="11" s="1"/>
  <c r="H21" i="11" l="1"/>
  <c r="E21" i="11"/>
  <c r="J21" i="11" l="1"/>
  <c r="J22" i="11" s="1"/>
  <c r="J23" i="11" l="1"/>
  <c r="J24" i="11" s="1"/>
  <c r="G36" i="10"/>
  <c r="I14" i="10" s="1"/>
  <c r="J17" i="10"/>
  <c r="J21" i="10" s="1"/>
  <c r="G15" i="10"/>
  <c r="J15" i="10" s="1"/>
  <c r="G14" i="10"/>
  <c r="I13" i="10"/>
  <c r="G13" i="10"/>
  <c r="C13" i="10"/>
  <c r="E34" i="10" s="1"/>
  <c r="E36" i="10" s="1"/>
  <c r="C12" i="10"/>
  <c r="G11" i="10"/>
  <c r="C11" i="10"/>
  <c r="H5" i="10"/>
  <c r="C20" i="1"/>
  <c r="C19" i="1"/>
  <c r="C18" i="1"/>
  <c r="C14" i="1"/>
  <c r="C13" i="1"/>
  <c r="C9" i="1"/>
  <c r="C7" i="1"/>
  <c r="G20" i="1"/>
  <c r="G19" i="1"/>
  <c r="G18" i="1"/>
  <c r="G17" i="1"/>
  <c r="G16" i="1"/>
  <c r="G14" i="1"/>
  <c r="G13" i="1"/>
  <c r="G11" i="1"/>
  <c r="G9" i="1"/>
  <c r="G8" i="1"/>
  <c r="H34" i="1"/>
  <c r="I17" i="1" s="1"/>
  <c r="J13" i="1" l="1"/>
  <c r="J17" i="1"/>
  <c r="J18" i="1"/>
  <c r="J20" i="1"/>
  <c r="J13" i="10"/>
  <c r="J14" i="10"/>
  <c r="I12" i="10"/>
  <c r="J12" i="10" s="1"/>
  <c r="I11" i="10"/>
  <c r="J11" i="10" s="1"/>
  <c r="C34" i="10"/>
  <c r="C36" i="10" s="1"/>
  <c r="I9" i="10" s="1"/>
  <c r="J9" i="10" s="1"/>
  <c r="I12" i="1"/>
  <c r="J12" i="1" s="1"/>
  <c r="J9" i="1"/>
  <c r="J8" i="1"/>
  <c r="J16" i="10" l="1"/>
  <c r="H35" i="1"/>
  <c r="I18" i="4"/>
  <c r="C13" i="4"/>
  <c r="I13" i="4" s="1"/>
  <c r="C8" i="4"/>
  <c r="I8" i="4" s="1"/>
  <c r="I15" i="4"/>
  <c r="I12" i="4"/>
  <c r="C11" i="4"/>
  <c r="I11" i="4" s="1"/>
  <c r="C10" i="4"/>
  <c r="I10" i="4" s="1"/>
  <c r="I7" i="4"/>
  <c r="J7" i="1"/>
  <c r="J22" i="10" l="1"/>
  <c r="I16" i="1"/>
  <c r="J16" i="1" s="1"/>
  <c r="J14" i="1"/>
  <c r="I11" i="1"/>
  <c r="J11" i="1" s="1"/>
  <c r="J19" i="1"/>
  <c r="I14" i="4"/>
  <c r="I17" i="4"/>
  <c r="J23" i="10" l="1"/>
  <c r="J24" i="10" s="1"/>
  <c r="J21" i="1"/>
  <c r="I19" i="4"/>
  <c r="E25" i="10" l="1"/>
  <c r="H25" i="10"/>
  <c r="J23" i="1"/>
  <c r="J24" i="1" s="1"/>
  <c r="I20" i="4"/>
  <c r="I21" i="4" s="1"/>
  <c r="I22" i="4" s="1"/>
  <c r="I23" i="4" s="1"/>
  <c r="I24" i="4" s="1"/>
  <c r="J25" i="1" l="1"/>
  <c r="E26" i="1" s="1"/>
  <c r="J25" i="10"/>
  <c r="J26" i="10" s="1"/>
  <c r="H26" i="1" l="1"/>
  <c r="J26" i="1" s="1"/>
  <c r="J27" i="1" s="1"/>
  <c r="J27" i="10"/>
  <c r="J28" i="10" s="1"/>
  <c r="J28" i="1" l="1"/>
  <c r="J29" i="1" s="1"/>
  <c r="J3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C7" authorId="0" shapeId="0" xr:uid="{3515BB3C-52A3-44E8-AF03-BBBED6B3DA84}">
      <text>
        <r>
          <rPr>
            <b/>
            <sz val="9"/>
            <color indexed="81"/>
            <rFont val="돋움"/>
            <family val="3"/>
            <charset val="129"/>
          </rPr>
          <t>시공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건수</t>
        </r>
      </text>
    </comment>
    <comment ref="C8" authorId="0" shapeId="0" xr:uid="{A75F355C-B7F2-4DC7-872A-E58CB40273E2}">
      <text>
        <r>
          <rPr>
            <b/>
            <sz val="9"/>
            <color indexed="81"/>
            <rFont val="돋움"/>
            <family val="3"/>
            <charset val="129"/>
          </rPr>
          <t>시공자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소집에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의한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가능
</t>
        </r>
      </text>
    </comment>
  </commentList>
</comments>
</file>

<file path=xl/sharedStrings.xml><?xml version="1.0" encoding="utf-8"?>
<sst xmlns="http://schemas.openxmlformats.org/spreadsheetml/2006/main" count="1490" uniqueCount="562">
  <si>
    <t>사업면적</t>
    <phoneticPr fontId="2" type="noConversion"/>
  </si>
  <si>
    <t>구분</t>
    <phoneticPr fontId="2" type="noConversion"/>
  </si>
  <si>
    <t>항목</t>
    <phoneticPr fontId="2" type="noConversion"/>
  </si>
  <si>
    <t>수 량</t>
    <phoneticPr fontId="2" type="noConversion"/>
  </si>
  <si>
    <t>(면적, 수량)</t>
    <phoneticPr fontId="2" type="noConversion"/>
  </si>
  <si>
    <t>단위</t>
    <phoneticPr fontId="2" type="noConversion"/>
  </si>
  <si>
    <t>ha</t>
    <phoneticPr fontId="2" type="noConversion"/>
  </si>
  <si>
    <t>품</t>
    <phoneticPr fontId="2" type="noConversion"/>
  </si>
  <si>
    <t>(인원,수량,요율)</t>
    <phoneticPr fontId="2" type="noConversion"/>
  </si>
  <si>
    <t>단   가</t>
    <phoneticPr fontId="2" type="noConversion"/>
  </si>
  <si>
    <t>(금   액)</t>
    <phoneticPr fontId="2" type="noConversion"/>
  </si>
  <si>
    <t>종류</t>
    <phoneticPr fontId="2" type="noConversion"/>
  </si>
  <si>
    <t>금  액</t>
    <phoneticPr fontId="2" type="noConversion"/>
  </si>
  <si>
    <t xml:space="preserve"> - 초급기술자</t>
    <phoneticPr fontId="2" type="noConversion"/>
  </si>
  <si>
    <t xml:space="preserve"> - 특급기술자</t>
    <phoneticPr fontId="2" type="noConversion"/>
  </si>
  <si>
    <t>소     계</t>
    <phoneticPr fontId="2" type="noConversion"/>
  </si>
  <si>
    <t>재 료 유 인 비</t>
    <phoneticPr fontId="2" type="noConversion"/>
  </si>
  <si>
    <t>재 료 비</t>
    <phoneticPr fontId="2" type="noConversion"/>
  </si>
  <si>
    <t>소     계</t>
    <phoneticPr fontId="2" type="noConversion"/>
  </si>
  <si>
    <t>직
접
인
건
비</t>
    <phoneticPr fontId="2" type="noConversion"/>
  </si>
  <si>
    <t>직
접
경
비</t>
    <phoneticPr fontId="2" type="noConversion"/>
  </si>
  <si>
    <t>제     경     비</t>
    <phoneticPr fontId="2" type="noConversion"/>
  </si>
  <si>
    <t>기     술     료</t>
    <phoneticPr fontId="2" type="noConversion"/>
  </si>
  <si>
    <t>총     원     가</t>
    <phoneticPr fontId="2" type="noConversion"/>
  </si>
  <si>
    <t>부 가 가 치 세</t>
    <phoneticPr fontId="2" type="noConversion"/>
  </si>
  <si>
    <t>합             계</t>
    <phoneticPr fontId="2" type="noConversion"/>
  </si>
  <si>
    <t>인/ha</t>
    <phoneticPr fontId="2" type="noConversion"/>
  </si>
  <si>
    <t>특급기술자</t>
    <phoneticPr fontId="2" type="noConversion"/>
  </si>
  <si>
    <t>초급기술자</t>
    <phoneticPr fontId="2" type="noConversion"/>
  </si>
  <si>
    <t>초급기술자</t>
    <phoneticPr fontId="2" type="noConversion"/>
  </si>
  <si>
    <t>특급기술자</t>
    <phoneticPr fontId="2" type="noConversion"/>
  </si>
  <si>
    <t>특급기술자</t>
    <phoneticPr fontId="2" type="noConversion"/>
  </si>
  <si>
    <t>건</t>
    <phoneticPr fontId="2" type="noConversion"/>
  </si>
  <si>
    <t>부/건</t>
    <phoneticPr fontId="2" type="noConversion"/>
  </si>
  <si>
    <t>재료유인비</t>
    <phoneticPr fontId="2" type="noConversion"/>
  </si>
  <si>
    <t>직접인건비 × 110%</t>
    <phoneticPr fontId="2" type="noConversion"/>
  </si>
  <si>
    <t>(직접인건비+제경비) × 20%</t>
    <phoneticPr fontId="2" type="noConversion"/>
  </si>
  <si>
    <t>총원가 × 10%</t>
    <phoneticPr fontId="2" type="noConversion"/>
  </si>
  <si>
    <t>사 업 비 제 계</t>
    <phoneticPr fontId="2" type="noConversion"/>
  </si>
  <si>
    <t>천원미만 절사</t>
    <phoneticPr fontId="2" type="noConversion"/>
  </si>
  <si>
    <t>□ 감리용역비 산출내역서</t>
    <phoneticPr fontId="2" type="noConversion"/>
  </si>
  <si>
    <t>설계서 검토</t>
    <phoneticPr fontId="2" type="noConversion"/>
  </si>
  <si>
    <t>건</t>
    <phoneticPr fontId="2" type="noConversion"/>
  </si>
  <si>
    <t>일/인</t>
    <phoneticPr fontId="2" type="noConversion"/>
  </si>
  <si>
    <t>현 장 지 도</t>
    <phoneticPr fontId="2" type="noConversion"/>
  </si>
  <si>
    <t>사 업 평 가</t>
    <phoneticPr fontId="2" type="noConversion"/>
  </si>
  <si>
    <t>㎥</t>
    <phoneticPr fontId="2" type="noConversion"/>
  </si>
  <si>
    <t>사 업 비 정 산</t>
    <phoneticPr fontId="2" type="noConversion"/>
  </si>
  <si>
    <t>인/건</t>
    <phoneticPr fontId="2" type="noConversion"/>
  </si>
  <si>
    <t>㎥/인/일</t>
    <phoneticPr fontId="2" type="noConversion"/>
  </si>
  <si>
    <t>감리보고서작성</t>
    <phoneticPr fontId="2" type="noConversion"/>
  </si>
  <si>
    <t>기타인건비(검척)</t>
    <phoneticPr fontId="2" type="noConversion"/>
  </si>
  <si>
    <t>직접인건비 + 직접경비 + 제경비 + 기술료+기타인건비</t>
    <phoneticPr fontId="2" type="noConversion"/>
  </si>
  <si>
    <t>고급기술자</t>
    <phoneticPr fontId="2" type="noConversion"/>
  </si>
  <si>
    <t>할인
·
증률</t>
    <phoneticPr fontId="2" type="noConversion"/>
  </si>
  <si>
    <t>* 할인 · 할증 요소</t>
    <phoneticPr fontId="2" type="noConversion"/>
  </si>
  <si>
    <t>구  분</t>
    <phoneticPr fontId="2" type="noConversion"/>
  </si>
  <si>
    <t>조사계절</t>
    <phoneticPr fontId="2" type="noConversion"/>
  </si>
  <si>
    <t>산물수집</t>
    <phoneticPr fontId="2" type="noConversion"/>
  </si>
  <si>
    <t>계</t>
    <phoneticPr fontId="2" type="noConversion"/>
  </si>
  <si>
    <t>내   용</t>
    <phoneticPr fontId="2" type="noConversion"/>
  </si>
  <si>
    <t>할인,할증</t>
    <phoneticPr fontId="2" type="noConversion"/>
  </si>
  <si>
    <t>10월~11월, 3월~3월</t>
    <phoneticPr fontId="2" type="noConversion"/>
  </si>
  <si>
    <t>12월~2월</t>
    <phoneticPr fontId="2" type="noConversion"/>
  </si>
  <si>
    <t>5월~9월</t>
    <phoneticPr fontId="2" type="noConversion"/>
  </si>
  <si>
    <t>할인 · 증률</t>
    <phoneticPr fontId="2" type="noConversion"/>
  </si>
  <si>
    <t>고급기술자</t>
    <phoneticPr fontId="2" type="noConversion"/>
  </si>
  <si>
    <t>개 소 :</t>
    <phoneticPr fontId="2" type="noConversion"/>
  </si>
  <si>
    <t>순     원     가</t>
    <phoneticPr fontId="2" type="noConversion"/>
  </si>
  <si>
    <t>손해배상 공제보험</t>
    <phoneticPr fontId="2" type="noConversion"/>
  </si>
  <si>
    <t>총     원     가</t>
    <phoneticPr fontId="2" type="noConversion"/>
  </si>
  <si>
    <t>1단계공제료</t>
    <phoneticPr fontId="2" type="noConversion"/>
  </si>
  <si>
    <t>2단계공제료</t>
    <phoneticPr fontId="2" type="noConversion"/>
  </si>
  <si>
    <t xml:space="preserve"> 순원가 + 손해배상 공제보험료</t>
  </si>
  <si>
    <t>1단계 5억원이하</t>
  </si>
  <si>
    <t>농림부분</t>
  </si>
  <si>
    <t>표준담보</t>
  </si>
  <si>
    <t xml:space="preserve">2단계 </t>
  </si>
  <si>
    <t>순원가의</t>
  </si>
  <si>
    <t>2년초과시</t>
  </si>
  <si>
    <t>사 전 교 육</t>
    <phoneticPr fontId="2" type="noConversion"/>
  </si>
  <si>
    <t>사 전 조 사</t>
    <phoneticPr fontId="2" type="noConversion"/>
  </si>
  <si>
    <t>설계서사전검토</t>
    <phoneticPr fontId="2" type="noConversion"/>
  </si>
  <si>
    <t>현 장 지 도</t>
    <phoneticPr fontId="2" type="noConversion"/>
  </si>
  <si>
    <t>예비준공검사</t>
    <phoneticPr fontId="2" type="noConversion"/>
  </si>
  <si>
    <t>건</t>
    <phoneticPr fontId="2" type="noConversion"/>
  </si>
  <si>
    <t>고급기술자</t>
    <phoneticPr fontId="2" type="noConversion"/>
  </si>
  <si>
    <t>ha</t>
    <phoneticPr fontId="2" type="noConversion"/>
  </si>
  <si>
    <t>인/ha</t>
    <phoneticPr fontId="2" type="noConversion"/>
  </si>
  <si>
    <t>초급기술자</t>
    <phoneticPr fontId="2" type="noConversion"/>
  </si>
  <si>
    <t>인/ha</t>
    <phoneticPr fontId="2" type="noConversion"/>
  </si>
  <si>
    <t>초급기술자</t>
    <phoneticPr fontId="2" type="noConversion"/>
  </si>
  <si>
    <t>재해예방 수집 감리</t>
    <phoneticPr fontId="2" type="noConversion"/>
  </si>
  <si>
    <t>산물활용 수집 감리</t>
    <phoneticPr fontId="2" type="noConversion"/>
  </si>
  <si>
    <t>일부구간 산물활용 수집 감리</t>
    <phoneticPr fontId="2" type="noConversion"/>
  </si>
  <si>
    <t>수집면적</t>
    <phoneticPr fontId="2" type="noConversion"/>
  </si>
  <si>
    <t>직접인건비 + 제경비 + 기술료</t>
    <phoneticPr fontId="2" type="noConversion"/>
  </si>
  <si>
    <t>인/건</t>
    <phoneticPr fontId="2" type="noConversion"/>
  </si>
  <si>
    <t xml:space="preserve"> - 고급기술자(수집)</t>
    <phoneticPr fontId="2" type="noConversion"/>
  </si>
  <si>
    <t xml:space="preserve"> - 초급기술자(수집)</t>
    <phoneticPr fontId="2" type="noConversion"/>
  </si>
  <si>
    <t xml:space="preserve"> - 고급기술자(미수집)</t>
    <phoneticPr fontId="2" type="noConversion"/>
  </si>
  <si>
    <t xml:space="preserve"> - 초급기술자(미수집)</t>
    <phoneticPr fontId="2" type="noConversion"/>
  </si>
  <si>
    <t>ha</t>
    <phoneticPr fontId="2" type="noConversion"/>
  </si>
  <si>
    <t>인/ha</t>
    <phoneticPr fontId="2" type="noConversion"/>
  </si>
  <si>
    <t>고급기술자</t>
    <phoneticPr fontId="2" type="noConversion"/>
  </si>
  <si>
    <t xml:space="preserve"> - 고급기술자(수집)</t>
    <phoneticPr fontId="2" type="noConversion"/>
  </si>
  <si>
    <t xml:space="preserve"> - 초급기술자(미수집)</t>
    <phoneticPr fontId="2" type="noConversion"/>
  </si>
  <si>
    <t>인/ha</t>
    <phoneticPr fontId="2" type="noConversion"/>
  </si>
  <si>
    <t>□ 숲가꾸기 감리 용역비 산출내역서(기번1)</t>
    <phoneticPr fontId="2" type="noConversion"/>
  </si>
  <si>
    <t>봉화.봉성.우곡. 6임반 2소반 외 10개소</t>
    <phoneticPr fontId="2" type="noConversion"/>
  </si>
  <si>
    <t>40.6ha</t>
    <phoneticPr fontId="2" type="noConversion"/>
  </si>
  <si>
    <t>감리보고서작성</t>
    <phoneticPr fontId="2" type="noConversion"/>
  </si>
  <si>
    <t>인/ha</t>
    <phoneticPr fontId="2" type="noConversion"/>
  </si>
  <si>
    <t>고급기술자</t>
    <phoneticPr fontId="2" type="noConversion"/>
  </si>
  <si>
    <t>재해예방 수집 감리</t>
  </si>
  <si>
    <t>풀베기 실시설계 용역비 산출서(기번1)</t>
    <phoneticPr fontId="2" type="noConversion"/>
  </si>
  <si>
    <t>o 개소: 봉화.석포.대현. 121-0-6-0 외 27</t>
    <phoneticPr fontId="2" type="noConversion"/>
  </si>
  <si>
    <t>o 시공: 기번1~3</t>
    <phoneticPr fontId="2" type="noConversion"/>
  </si>
  <si>
    <t>조림 후 경과년수</t>
    <phoneticPr fontId="2" type="noConversion"/>
  </si>
  <si>
    <t>1회풀베기</t>
    <phoneticPr fontId="2" type="noConversion"/>
  </si>
  <si>
    <t>2회풀베기</t>
    <phoneticPr fontId="2" type="noConversion"/>
  </si>
  <si>
    <t>계</t>
    <phoneticPr fontId="2" type="noConversion"/>
  </si>
  <si>
    <t>개소수</t>
    <phoneticPr fontId="2" type="noConversion"/>
  </si>
  <si>
    <t>1년차</t>
    <phoneticPr fontId="2" type="noConversion"/>
  </si>
  <si>
    <t>2년차</t>
    <phoneticPr fontId="2" type="noConversion"/>
  </si>
  <si>
    <t>3년차이상</t>
    <phoneticPr fontId="2" type="noConversion"/>
  </si>
  <si>
    <t>2,3,4년차</t>
    <phoneticPr fontId="2" type="noConversion"/>
  </si>
  <si>
    <t>시공1~3</t>
    <phoneticPr fontId="2" type="noConversion"/>
  </si>
  <si>
    <t>사업면적(ha)</t>
    <phoneticPr fontId="2" type="noConversion"/>
  </si>
  <si>
    <t>구분</t>
    <phoneticPr fontId="2" type="noConversion"/>
  </si>
  <si>
    <t>항목</t>
    <phoneticPr fontId="2" type="noConversion"/>
  </si>
  <si>
    <t>수 량
(면적, 수량)</t>
    <phoneticPr fontId="2" type="noConversion"/>
  </si>
  <si>
    <t>품
(인원,수량,요율)</t>
    <phoneticPr fontId="2" type="noConversion"/>
  </si>
  <si>
    <t>단가
(금액)</t>
    <phoneticPr fontId="2" type="noConversion"/>
  </si>
  <si>
    <t>할인
·
증률</t>
    <phoneticPr fontId="2" type="noConversion"/>
  </si>
  <si>
    <t>금액</t>
    <phoneticPr fontId="2" type="noConversion"/>
  </si>
  <si>
    <t>단위</t>
    <phoneticPr fontId="2" type="noConversion"/>
  </si>
  <si>
    <t>종류</t>
    <phoneticPr fontId="2" type="noConversion"/>
  </si>
  <si>
    <t>직
접
인
건
비</t>
    <phoneticPr fontId="2" type="noConversion"/>
  </si>
  <si>
    <t>o 사전조사 · 확인</t>
    <phoneticPr fontId="2" type="noConversion"/>
  </si>
  <si>
    <t>ha</t>
    <phoneticPr fontId="2" type="noConversion"/>
  </si>
  <si>
    <t>인/ha</t>
    <phoneticPr fontId="2" type="noConversion"/>
  </si>
  <si>
    <t>고급기술자</t>
    <phoneticPr fontId="2" type="noConversion"/>
  </si>
  <si>
    <t>o 표 준 지 조 사</t>
    <phoneticPr fontId="2" type="noConversion"/>
  </si>
  <si>
    <t xml:space="preserve"> - 고급기술자</t>
    <phoneticPr fontId="2" type="noConversion"/>
  </si>
  <si>
    <t xml:space="preserve"> - 고급기술자</t>
    <phoneticPr fontId="2" type="noConversion"/>
  </si>
  <si>
    <t xml:space="preserve"> - 초급기술자</t>
    <phoneticPr fontId="2" type="noConversion"/>
  </si>
  <si>
    <t xml:space="preserve"> - 초급기술자</t>
    <phoneticPr fontId="2" type="noConversion"/>
  </si>
  <si>
    <t>초급기술자</t>
    <phoneticPr fontId="2" type="noConversion"/>
  </si>
  <si>
    <t>o 설계도 · 서 작성(1차)</t>
    <phoneticPr fontId="2" type="noConversion"/>
  </si>
  <si>
    <t>o 설계도 · 서 작성(2차)</t>
    <phoneticPr fontId="2" type="noConversion"/>
  </si>
  <si>
    <t>o 작 업 자 교 육</t>
    <phoneticPr fontId="2" type="noConversion"/>
  </si>
  <si>
    <t>건</t>
    <phoneticPr fontId="2" type="noConversion"/>
  </si>
  <si>
    <t>인/건</t>
    <phoneticPr fontId="2" type="noConversion"/>
  </si>
  <si>
    <t>고급기술자</t>
    <phoneticPr fontId="2" type="noConversion"/>
  </si>
  <si>
    <t>소             계</t>
    <phoneticPr fontId="2" type="noConversion"/>
  </si>
  <si>
    <t>소             계</t>
    <phoneticPr fontId="2" type="noConversion"/>
  </si>
  <si>
    <t>직
접
경
비</t>
    <phoneticPr fontId="2" type="noConversion"/>
  </si>
  <si>
    <t>직
접
경
비</t>
    <phoneticPr fontId="2" type="noConversion"/>
  </si>
  <si>
    <t>o 표 준 지 조 사</t>
    <phoneticPr fontId="2" type="noConversion"/>
  </si>
  <si>
    <t>ha</t>
    <phoneticPr fontId="2" type="noConversion"/>
  </si>
  <si>
    <t>Roll/10ha</t>
    <phoneticPr fontId="2" type="noConversion"/>
  </si>
  <si>
    <t>Roll/10ha</t>
    <phoneticPr fontId="2" type="noConversion"/>
  </si>
  <si>
    <t>황색테이프</t>
    <phoneticPr fontId="2" type="noConversion"/>
  </si>
  <si>
    <t>o 재 료 유 인 비</t>
    <phoneticPr fontId="2" type="noConversion"/>
  </si>
  <si>
    <t>부/건</t>
    <phoneticPr fontId="2" type="noConversion"/>
  </si>
  <si>
    <t>재료유인비</t>
    <phoneticPr fontId="2" type="noConversion"/>
  </si>
  <si>
    <t>제        경       비</t>
    <phoneticPr fontId="2" type="noConversion"/>
  </si>
  <si>
    <t>직접인건비 × 110%</t>
    <phoneticPr fontId="2" type="noConversion"/>
  </si>
  <si>
    <t>직접인건비 × 110%</t>
    <phoneticPr fontId="2" type="noConversion"/>
  </si>
  <si>
    <t>기        술       료</t>
    <phoneticPr fontId="2" type="noConversion"/>
  </si>
  <si>
    <t>기        술       료</t>
    <phoneticPr fontId="2" type="noConversion"/>
  </si>
  <si>
    <t>(직접인건비 + 제경비) × 20%</t>
    <phoneticPr fontId="2" type="noConversion"/>
  </si>
  <si>
    <t>순       원       가</t>
    <phoneticPr fontId="2" type="noConversion"/>
  </si>
  <si>
    <t>순       원       가</t>
    <phoneticPr fontId="2" type="noConversion"/>
  </si>
  <si>
    <t xml:space="preserve">직접인건비 + 직접경비 + 제경비 + 기술료  </t>
    <phoneticPr fontId="2" type="noConversion"/>
  </si>
  <si>
    <t xml:space="preserve">직접인건비 + 직접경비 + 제경비 + 기술료  </t>
    <phoneticPr fontId="2" type="noConversion"/>
  </si>
  <si>
    <t>손해배상 공제보험</t>
    <phoneticPr fontId="2" type="noConversion"/>
  </si>
  <si>
    <t>1단계공제료</t>
    <phoneticPr fontId="2" type="noConversion"/>
  </si>
  <si>
    <t>2단계공제료</t>
    <phoneticPr fontId="2" type="noConversion"/>
  </si>
  <si>
    <t>2단계공제료</t>
    <phoneticPr fontId="2" type="noConversion"/>
  </si>
  <si>
    <t>1단계 5억원이하</t>
    <phoneticPr fontId="2" type="noConversion"/>
  </si>
  <si>
    <t>총       원       가</t>
    <phoneticPr fontId="2" type="noConversion"/>
  </si>
  <si>
    <t>총       원       가</t>
    <phoneticPr fontId="2" type="noConversion"/>
  </si>
  <si>
    <t xml:space="preserve"> 순원가 + 손해배상 공제보험료</t>
    <phoneticPr fontId="2" type="noConversion"/>
  </si>
  <si>
    <t>농림부분</t>
    <phoneticPr fontId="2" type="noConversion"/>
  </si>
  <si>
    <t>부  가  가  치  세</t>
    <phoneticPr fontId="2" type="noConversion"/>
  </si>
  <si>
    <t>총원가 × 10%</t>
    <phoneticPr fontId="2" type="noConversion"/>
  </si>
  <si>
    <t>총원가 × 10%</t>
    <phoneticPr fontId="2" type="noConversion"/>
  </si>
  <si>
    <t>표준담보</t>
    <phoneticPr fontId="2" type="noConversion"/>
  </si>
  <si>
    <t>2년초과시</t>
    <phoneticPr fontId="2" type="noConversion"/>
  </si>
  <si>
    <t>2년초과시</t>
    <phoneticPr fontId="2" type="noConversion"/>
  </si>
  <si>
    <t>합                 계</t>
    <phoneticPr fontId="2" type="noConversion"/>
  </si>
  <si>
    <t>합                 계</t>
    <phoneticPr fontId="2" type="noConversion"/>
  </si>
  <si>
    <t>천원미만 절사</t>
    <phoneticPr fontId="2" type="noConversion"/>
  </si>
  <si>
    <t>천원미만 절사</t>
    <phoneticPr fontId="2" type="noConversion"/>
  </si>
  <si>
    <t>가산요율</t>
    <phoneticPr fontId="2" type="noConversion"/>
  </si>
  <si>
    <t>가산요율</t>
    <phoneticPr fontId="2" type="noConversion"/>
  </si>
  <si>
    <t xml:space="preserve"> * 손해배상 공제보험 : 엔지니어링산업 진흥법 제31조에 따른 설계,감리 등 국가 발주 엔지니어링사업은 의무가입 적용</t>
    <phoneticPr fontId="2" type="noConversion"/>
  </si>
  <si>
    <t xml:space="preserve">  o 할인 · 할증률 산정</t>
    <phoneticPr fontId="2" type="noConversion"/>
  </si>
  <si>
    <t xml:space="preserve">2단계 </t>
    <phoneticPr fontId="2" type="noConversion"/>
  </si>
  <si>
    <t xml:space="preserve">2단계 </t>
    <phoneticPr fontId="2" type="noConversion"/>
  </si>
  <si>
    <t>할인 · 할증 요소</t>
    <phoneticPr fontId="2" type="noConversion"/>
  </si>
  <si>
    <t>할인 · 할증 요소</t>
    <phoneticPr fontId="2" type="noConversion"/>
  </si>
  <si>
    <t>단 위 작 업 (%)</t>
    <phoneticPr fontId="2" type="noConversion"/>
  </si>
  <si>
    <t>순원가의</t>
    <phoneticPr fontId="2" type="noConversion"/>
  </si>
  <si>
    <t>순원가의</t>
    <phoneticPr fontId="2" type="noConversion"/>
  </si>
  <si>
    <t>사전조사</t>
    <phoneticPr fontId="2" type="noConversion"/>
  </si>
  <si>
    <t>표준지조사</t>
    <phoneticPr fontId="2" type="noConversion"/>
  </si>
  <si>
    <t>설계도서작성</t>
    <phoneticPr fontId="2" type="noConversion"/>
  </si>
  <si>
    <t>비 고</t>
    <phoneticPr fontId="2" type="noConversion"/>
  </si>
  <si>
    <t>비 고</t>
    <phoneticPr fontId="2" type="noConversion"/>
  </si>
  <si>
    <t>조림 후 경과 년 수</t>
    <phoneticPr fontId="2" type="noConversion"/>
  </si>
  <si>
    <t>평균 할증률</t>
    <phoneticPr fontId="2" type="noConversion"/>
  </si>
  <si>
    <t>집단화정도(3~5ha)</t>
    <phoneticPr fontId="2" type="noConversion"/>
  </si>
  <si>
    <t>계</t>
    <phoneticPr fontId="2" type="noConversion"/>
  </si>
  <si>
    <t>풀베기 감리용역비 산출서(기번1)</t>
    <phoneticPr fontId="2" type="noConversion"/>
  </si>
  <si>
    <t>o 개소: 봉화.석포.대현. 121-0-6-0 외 28</t>
    <phoneticPr fontId="2" type="noConversion"/>
  </si>
  <si>
    <t>o 시공: 기번1~4</t>
    <phoneticPr fontId="2" type="noConversion"/>
  </si>
  <si>
    <t>3년 이상</t>
    <phoneticPr fontId="2" type="noConversion"/>
  </si>
  <si>
    <t>봄솔엔지니어링</t>
    <phoneticPr fontId="2" type="noConversion"/>
  </si>
  <si>
    <t>기번1</t>
    <phoneticPr fontId="2" type="noConversion"/>
  </si>
  <si>
    <t>기번2</t>
    <phoneticPr fontId="2" type="noConversion"/>
  </si>
  <si>
    <t>기번3</t>
    <phoneticPr fontId="2" type="noConversion"/>
  </si>
  <si>
    <t>o 설계서 검토</t>
    <phoneticPr fontId="2" type="noConversion"/>
  </si>
  <si>
    <t>인/ha</t>
    <phoneticPr fontId="2" type="noConversion"/>
  </si>
  <si>
    <t>기번4</t>
    <phoneticPr fontId="2" type="noConversion"/>
  </si>
  <si>
    <t>o 현장점검 및 지도</t>
    <phoneticPr fontId="2" type="noConversion"/>
  </si>
  <si>
    <t>o 예비사업완료검사</t>
    <phoneticPr fontId="2" type="noConversion"/>
  </si>
  <si>
    <t>o 감리보고서 작성</t>
    <phoneticPr fontId="2" type="noConversion"/>
  </si>
  <si>
    <t>마킹테이프</t>
    <phoneticPr fontId="2" type="noConversion"/>
  </si>
  <si>
    <t>건</t>
    <phoneticPr fontId="2" type="noConversion"/>
  </si>
  <si>
    <t>재료유인비</t>
    <phoneticPr fontId="2" type="noConversion"/>
  </si>
  <si>
    <t>제        경       비</t>
    <phoneticPr fontId="2" type="noConversion"/>
  </si>
  <si>
    <t>(직접인건비 + 제경비) × 20%</t>
    <phoneticPr fontId="2" type="noConversion"/>
  </si>
  <si>
    <t>손해배상 공제보험</t>
    <phoneticPr fontId="2" type="noConversion"/>
  </si>
  <si>
    <t>1단계공제료</t>
    <phoneticPr fontId="2" type="noConversion"/>
  </si>
  <si>
    <t>1단계 5억원이하</t>
    <phoneticPr fontId="2" type="noConversion"/>
  </si>
  <si>
    <t xml:space="preserve"> 순원가 + 손해배상 공제보험료</t>
    <phoneticPr fontId="2" type="noConversion"/>
  </si>
  <si>
    <t>농림부분</t>
    <phoneticPr fontId="2" type="noConversion"/>
  </si>
  <si>
    <t>부  가  가  치  세</t>
    <phoneticPr fontId="2" type="noConversion"/>
  </si>
  <si>
    <t>표준담보</t>
    <phoneticPr fontId="2" type="noConversion"/>
  </si>
  <si>
    <t xml:space="preserve"> * 손해배상 공제보험 : 엔지니어링산업 진흥법 제31조에 따른 설계,감리 등 국가 발주 엔지니어링사업은 의무가입 적용</t>
    <phoneticPr fontId="2" type="noConversion"/>
  </si>
  <si>
    <t xml:space="preserve">  o 할인 · 할증률 산정</t>
    <phoneticPr fontId="2" type="noConversion"/>
  </si>
  <si>
    <t>단 위 작 업 (%)</t>
    <phoneticPr fontId="2" type="noConversion"/>
  </si>
  <si>
    <t>현장점검</t>
    <phoneticPr fontId="2" type="noConversion"/>
  </si>
  <si>
    <t>완료검사</t>
    <phoneticPr fontId="2" type="noConversion"/>
  </si>
  <si>
    <t>감리보고서 작성</t>
    <phoneticPr fontId="2" type="noConversion"/>
  </si>
  <si>
    <t>집단화 정도</t>
    <phoneticPr fontId="2" type="noConversion"/>
  </si>
  <si>
    <t>평균면적이 5ha 이상</t>
    <phoneticPr fontId="2" type="noConversion"/>
  </si>
  <si>
    <t>평균면적이 3~5ha 미만</t>
    <phoneticPr fontId="2" type="noConversion"/>
  </si>
  <si>
    <t>평균면적이 3ha 미만</t>
    <phoneticPr fontId="2" type="noConversion"/>
  </si>
  <si>
    <t>평균면적이 3~5ha 미만</t>
  </si>
  <si>
    <t>□ 덩굴제거 실시설계비 산출내역서(예시)</t>
    <phoneticPr fontId="2" type="noConversion"/>
  </si>
  <si>
    <t>사업면적</t>
    <phoneticPr fontId="2" type="noConversion"/>
  </si>
  <si>
    <t>개소:</t>
    <phoneticPr fontId="2" type="noConversion"/>
  </si>
  <si>
    <t>경남 산청군 OO면 OO리 산1임</t>
    <phoneticPr fontId="2" type="noConversion"/>
  </si>
  <si>
    <t>사업 3개 기번</t>
    <phoneticPr fontId="2" type="noConversion"/>
  </si>
  <si>
    <t>본수조사</t>
    <phoneticPr fontId="2" type="noConversion"/>
  </si>
  <si>
    <t>피복도조사</t>
    <phoneticPr fontId="2" type="noConversion"/>
  </si>
  <si>
    <t>수 량</t>
    <phoneticPr fontId="2" type="noConversion"/>
  </si>
  <si>
    <t>품</t>
    <phoneticPr fontId="2" type="noConversion"/>
  </si>
  <si>
    <t>단   가</t>
    <phoneticPr fontId="2" type="noConversion"/>
  </si>
  <si>
    <t>금  액</t>
    <phoneticPr fontId="2" type="noConversion"/>
  </si>
  <si>
    <t>(면적, 수량)</t>
    <phoneticPr fontId="2" type="noConversion"/>
  </si>
  <si>
    <t>(인원,수량,요율)</t>
    <phoneticPr fontId="2" type="noConversion"/>
  </si>
  <si>
    <t>(금   액)</t>
    <phoneticPr fontId="2" type="noConversion"/>
  </si>
  <si>
    <t>조사도면작성 및
현장확인</t>
    <phoneticPr fontId="2" type="noConversion"/>
  </si>
  <si>
    <t>덩굴 본수 조사</t>
    <phoneticPr fontId="2" type="noConversion"/>
  </si>
  <si>
    <t>덩굴피복도 조사</t>
    <phoneticPr fontId="2" type="noConversion"/>
  </si>
  <si>
    <t>설계도 · 서 작성</t>
    <phoneticPr fontId="2" type="noConversion"/>
  </si>
  <si>
    <t>소     계</t>
    <phoneticPr fontId="2" type="noConversion"/>
  </si>
  <si>
    <t>재 료 유 인 비</t>
    <phoneticPr fontId="2" type="noConversion"/>
  </si>
  <si>
    <t xml:space="preserve"> - 설계도서</t>
    <phoneticPr fontId="2" type="noConversion"/>
  </si>
  <si>
    <t xml:space="preserve"> - 통합설계도</t>
    <phoneticPr fontId="2" type="noConversion"/>
  </si>
  <si>
    <t>재 료 비</t>
    <phoneticPr fontId="2" type="noConversion"/>
  </si>
  <si>
    <t>가산요율</t>
  </si>
  <si>
    <t xml:space="preserve"> - 덩굴 본수 조사</t>
    <phoneticPr fontId="2" type="noConversion"/>
  </si>
  <si>
    <t>롤/ha</t>
    <phoneticPr fontId="2" type="noConversion"/>
  </si>
  <si>
    <t>임업용 마킹테이프(황색)</t>
    <phoneticPr fontId="2" type="noConversion"/>
  </si>
  <si>
    <t xml:space="preserve"> - 덩굴 피복도 조사</t>
    <phoneticPr fontId="2" type="noConversion"/>
  </si>
  <si>
    <t>제     경     비</t>
    <phoneticPr fontId="2" type="noConversion"/>
  </si>
  <si>
    <t>기     술     료</t>
    <phoneticPr fontId="2" type="noConversion"/>
  </si>
  <si>
    <t>(직접인건비+제경비) × 20%</t>
    <phoneticPr fontId="2" type="noConversion"/>
  </si>
  <si>
    <t>순     원     가</t>
    <phoneticPr fontId="2" type="noConversion"/>
  </si>
  <si>
    <t>직접인건비 + 직접경비 + 제경비 + 기술료</t>
    <phoneticPr fontId="2" type="noConversion"/>
  </si>
  <si>
    <t>할인,할증</t>
    <phoneticPr fontId="2" type="noConversion"/>
  </si>
  <si>
    <t>부 가 가 치 세</t>
    <phoneticPr fontId="2" type="noConversion"/>
  </si>
  <si>
    <t>설계시기</t>
    <phoneticPr fontId="2" type="noConversion"/>
  </si>
  <si>
    <t>1월~5월</t>
    <phoneticPr fontId="2" type="noConversion"/>
  </si>
  <si>
    <t>합             계</t>
    <phoneticPr fontId="2" type="noConversion"/>
  </si>
  <si>
    <t>10월~12월</t>
    <phoneticPr fontId="2" type="noConversion"/>
  </si>
  <si>
    <t>사 업 비 제 계</t>
    <phoneticPr fontId="2" type="noConversion"/>
  </si>
  <si>
    <t>6월~9월</t>
    <phoneticPr fontId="2" type="noConversion"/>
  </si>
  <si>
    <t>산물수집</t>
    <phoneticPr fontId="2" type="noConversion"/>
  </si>
  <si>
    <t>o 할인 · 할증 요소</t>
    <phoneticPr fontId="2" type="noConversion"/>
  </si>
  <si>
    <t>구  분</t>
    <phoneticPr fontId="2" type="noConversion"/>
  </si>
  <si>
    <t>내   용</t>
    <phoneticPr fontId="2" type="noConversion"/>
  </si>
  <si>
    <t>실시설계시기</t>
    <phoneticPr fontId="2" type="noConversion"/>
  </si>
  <si>
    <t>6월~9월</t>
  </si>
  <si>
    <t>□ 덩굴제거 감리 용역비 산출내역서(예시)</t>
    <phoneticPr fontId="2" type="noConversion"/>
  </si>
  <si>
    <t>개 소 :</t>
    <phoneticPr fontId="2" type="noConversion"/>
  </si>
  <si>
    <t>경남 산청군 OO면 OO리 산1임</t>
  </si>
  <si>
    <t>설계서 검토</t>
    <phoneticPr fontId="2" type="noConversion"/>
  </si>
  <si>
    <t>현장점검 및 작업지도</t>
    <phoneticPr fontId="2" type="noConversion"/>
  </si>
  <si>
    <t>예비사업완료검사</t>
    <phoneticPr fontId="2" type="noConversion"/>
  </si>
  <si>
    <t xml:space="preserve"> o 표준지 설치</t>
    <phoneticPr fontId="2" type="noConversion"/>
  </si>
  <si>
    <t xml:space="preserve"> - 고급기술자(조사)</t>
    <phoneticPr fontId="2" type="noConversion"/>
  </si>
  <si>
    <t xml:space="preserve"> - 초급기술자(조사)</t>
    <phoneticPr fontId="2" type="noConversion"/>
  </si>
  <si>
    <t xml:space="preserve"> o 표준지 미설치</t>
    <phoneticPr fontId="2" type="noConversion"/>
  </si>
  <si>
    <t xml:space="preserve"> - 고급기술자(미조사)</t>
    <phoneticPr fontId="2" type="noConversion"/>
  </si>
  <si>
    <t xml:space="preserve"> - 초급기술자(미조사)</t>
    <phoneticPr fontId="2" type="noConversion"/>
  </si>
  <si>
    <t xml:space="preserve">감리보고서   </t>
    <phoneticPr fontId="2" type="noConversion"/>
  </si>
  <si>
    <t>임업용 테이프</t>
    <phoneticPr fontId="2" type="noConversion"/>
  </si>
  <si>
    <t>테이프(적색)</t>
    <phoneticPr fontId="2" type="noConversion"/>
  </si>
  <si>
    <t>감리시기</t>
    <phoneticPr fontId="2" type="noConversion"/>
  </si>
  <si>
    <t>* 할인 · 할증 요소</t>
    <phoneticPr fontId="2" type="noConversion"/>
  </si>
  <si>
    <t>□ 실시설계비 산출내역서(기번1)</t>
    <phoneticPr fontId="2" type="noConversion"/>
  </si>
  <si>
    <t>사업면적</t>
    <phoneticPr fontId="2" type="noConversion"/>
  </si>
  <si>
    <t>개 소:</t>
    <phoneticPr fontId="2" type="noConversion"/>
  </si>
  <si>
    <t>봉화.봉성.우곡.5임반 2소반 외 3개소</t>
    <phoneticPr fontId="2" type="noConversion"/>
  </si>
  <si>
    <t>사업 3개 기번</t>
    <phoneticPr fontId="2" type="noConversion"/>
  </si>
  <si>
    <t>금  액</t>
    <phoneticPr fontId="2" type="noConversion"/>
  </si>
  <si>
    <t>(금   액)</t>
    <phoneticPr fontId="2" type="noConversion"/>
  </si>
  <si>
    <t>표 준 지 조 사</t>
    <phoneticPr fontId="2" type="noConversion"/>
  </si>
  <si>
    <t xml:space="preserve"> - 고급기술자(수집)</t>
    <phoneticPr fontId="2" type="noConversion"/>
  </si>
  <si>
    <t>ha</t>
    <phoneticPr fontId="2" type="noConversion"/>
  </si>
  <si>
    <t>인/ha</t>
    <phoneticPr fontId="2" type="noConversion"/>
  </si>
  <si>
    <t>고급기술자</t>
    <phoneticPr fontId="2" type="noConversion"/>
  </si>
  <si>
    <t xml:space="preserve"> - 초급기술자(수집)</t>
    <phoneticPr fontId="2" type="noConversion"/>
  </si>
  <si>
    <t>초급기술자</t>
    <phoneticPr fontId="2" type="noConversion"/>
  </si>
  <si>
    <t>초급기술자</t>
    <phoneticPr fontId="2" type="noConversion"/>
  </si>
  <si>
    <t xml:space="preserve"> - 고급기술자(미수집)</t>
    <phoneticPr fontId="2" type="noConversion"/>
  </si>
  <si>
    <t xml:space="preserve"> - 초급기술자(미수집)</t>
    <phoneticPr fontId="2" type="noConversion"/>
  </si>
  <si>
    <t>설계도 · 서 작성(수집)</t>
    <phoneticPr fontId="2" type="noConversion"/>
  </si>
  <si>
    <t>설계도 · 서 작성(미수집)</t>
    <phoneticPr fontId="2" type="noConversion"/>
  </si>
  <si>
    <t>소     계</t>
    <phoneticPr fontId="2" type="noConversion"/>
  </si>
  <si>
    <t>직
접
경
비</t>
    <phoneticPr fontId="2" type="noConversion"/>
  </si>
  <si>
    <t>재 료 유 인 비</t>
    <phoneticPr fontId="2" type="noConversion"/>
  </si>
  <si>
    <t xml:space="preserve"> - 설계도서</t>
    <phoneticPr fontId="2" type="noConversion"/>
  </si>
  <si>
    <t>건</t>
    <phoneticPr fontId="2" type="noConversion"/>
  </si>
  <si>
    <t>부/건</t>
    <phoneticPr fontId="2" type="noConversion"/>
  </si>
  <si>
    <t>재료유인비</t>
    <phoneticPr fontId="2" type="noConversion"/>
  </si>
  <si>
    <t xml:space="preserve"> - 통합설계도</t>
    <phoneticPr fontId="2" type="noConversion"/>
  </si>
  <si>
    <t>건</t>
    <phoneticPr fontId="2" type="noConversion"/>
  </si>
  <si>
    <t>재 료 비</t>
    <phoneticPr fontId="2" type="noConversion"/>
  </si>
  <si>
    <t xml:space="preserve"> - 페 인 트</t>
    <phoneticPr fontId="2" type="noConversion"/>
  </si>
  <si>
    <t>ℓ/ha</t>
    <phoneticPr fontId="2" type="noConversion"/>
  </si>
  <si>
    <t>친환경성수성
페인트(ℓ)</t>
    <phoneticPr fontId="2" type="noConversion"/>
  </si>
  <si>
    <t xml:space="preserve"> - 잡     품</t>
    <phoneticPr fontId="2" type="noConversion"/>
  </si>
  <si>
    <t>원</t>
    <phoneticPr fontId="2" type="noConversion"/>
  </si>
  <si>
    <t>%</t>
    <phoneticPr fontId="2" type="noConversion"/>
  </si>
  <si>
    <t>제     경     비</t>
    <phoneticPr fontId="2" type="noConversion"/>
  </si>
  <si>
    <t>직접인건비 × 110%</t>
    <phoneticPr fontId="2" type="noConversion"/>
  </si>
  <si>
    <t>기     술     료</t>
    <phoneticPr fontId="2" type="noConversion"/>
  </si>
  <si>
    <t>(직접인건비+제경비) × 20%</t>
    <phoneticPr fontId="2" type="noConversion"/>
  </si>
  <si>
    <t>순     원     가</t>
    <phoneticPr fontId="2" type="noConversion"/>
  </si>
  <si>
    <t>직접인건비 + 직접경비 + 제경비 + 기술료</t>
    <phoneticPr fontId="2" type="noConversion"/>
  </si>
  <si>
    <t>할인,할증</t>
    <phoneticPr fontId="2" type="noConversion"/>
  </si>
  <si>
    <t>손해배상 공제보험</t>
    <phoneticPr fontId="2" type="noConversion"/>
  </si>
  <si>
    <t>1단계공제료</t>
    <phoneticPr fontId="2" type="noConversion"/>
  </si>
  <si>
    <t>2단계공제료</t>
    <phoneticPr fontId="2" type="noConversion"/>
  </si>
  <si>
    <t>총     원     가</t>
    <phoneticPr fontId="2" type="noConversion"/>
  </si>
  <si>
    <t>부 가 가 치 세</t>
    <phoneticPr fontId="2" type="noConversion"/>
  </si>
  <si>
    <t>총원가 × 10%</t>
    <phoneticPr fontId="2" type="noConversion"/>
  </si>
  <si>
    <t>조사계절</t>
    <phoneticPr fontId="2" type="noConversion"/>
  </si>
  <si>
    <t>10월~11월, 3월~3월</t>
    <phoneticPr fontId="2" type="noConversion"/>
  </si>
  <si>
    <t>합             계</t>
    <phoneticPr fontId="2" type="noConversion"/>
  </si>
  <si>
    <t>12월~2월</t>
    <phoneticPr fontId="2" type="noConversion"/>
  </si>
  <si>
    <t>사 업 비 제 계</t>
    <phoneticPr fontId="2" type="noConversion"/>
  </si>
  <si>
    <t>천원미만 절사</t>
    <phoneticPr fontId="2" type="noConversion"/>
  </si>
  <si>
    <t>5월~9월</t>
    <phoneticPr fontId="2" type="noConversion"/>
  </si>
  <si>
    <t>산물수집</t>
    <phoneticPr fontId="2" type="noConversion"/>
  </si>
  <si>
    <t>재해예방 수집설계</t>
    <phoneticPr fontId="2" type="noConversion"/>
  </si>
  <si>
    <t>* 할인 · 할증 요소</t>
    <phoneticPr fontId="2" type="noConversion"/>
  </si>
  <si>
    <t>산물활용 수집설계</t>
    <phoneticPr fontId="2" type="noConversion"/>
  </si>
  <si>
    <t>구  분</t>
    <phoneticPr fontId="2" type="noConversion"/>
  </si>
  <si>
    <t>내   용</t>
    <phoneticPr fontId="2" type="noConversion"/>
  </si>
  <si>
    <t>할인 · 증률</t>
    <phoneticPr fontId="2" type="noConversion"/>
  </si>
  <si>
    <t>일부구간 산물활용 수집설계</t>
    <phoneticPr fontId="2" type="noConversion"/>
  </si>
  <si>
    <t>12월~2월</t>
  </si>
  <si>
    <t>산물활용 수집설계</t>
  </si>
  <si>
    <t>계</t>
    <phoneticPr fontId="2" type="noConversion"/>
  </si>
  <si>
    <t>대상지 현황조사 및 구역 확정</t>
    <phoneticPr fontId="2" type="noConversion"/>
  </si>
  <si>
    <t xml:space="preserve"> - 마킹테이프</t>
    <phoneticPr fontId="2" type="noConversion"/>
  </si>
  <si>
    <t>롤/ha</t>
    <phoneticPr fontId="2" type="noConversion"/>
  </si>
  <si>
    <t>백색테이프</t>
    <phoneticPr fontId="2" type="noConversion"/>
  </si>
  <si>
    <t>□ 실시설계비 산출내역서(어린나무)</t>
    <phoneticPr fontId="2" type="noConversion"/>
  </si>
  <si>
    <t>조사도면 작성 및 현장 확인</t>
    <phoneticPr fontId="2" type="noConversion"/>
  </si>
  <si>
    <t>설계도 · 서 작성</t>
    <phoneticPr fontId="2" type="noConversion"/>
  </si>
  <si>
    <t>실시설계 시기</t>
    <phoneticPr fontId="2" type="noConversion"/>
  </si>
  <si>
    <t>1월~5월</t>
  </si>
  <si>
    <t>1월~5월</t>
    <phoneticPr fontId="2" type="noConversion"/>
  </si>
  <si>
    <t>10월~12월</t>
    <phoneticPr fontId="2" type="noConversion"/>
  </si>
  <si>
    <t>□ 숲가꾸기 감리 용역비 산출내역서(어린나무)</t>
    <phoneticPr fontId="2" type="noConversion"/>
  </si>
  <si>
    <t xml:space="preserve"> - 고급기술자(치수림)</t>
    <phoneticPr fontId="2" type="noConversion"/>
  </si>
  <si>
    <t xml:space="preserve"> - 초급기술자(치수림)</t>
    <phoneticPr fontId="2" type="noConversion"/>
  </si>
  <si>
    <t xml:space="preserve"> - 고급기술자(유령림)</t>
    <phoneticPr fontId="2" type="noConversion"/>
  </si>
  <si>
    <t xml:space="preserve"> - 초급기술자(유령림)</t>
    <phoneticPr fontId="2" type="noConversion"/>
  </si>
  <si>
    <t xml:space="preserve"> - 설계도서</t>
    <phoneticPr fontId="2" type="noConversion"/>
  </si>
  <si>
    <t>유인비</t>
    <phoneticPr fontId="2" type="noConversion"/>
  </si>
  <si>
    <t xml:space="preserve"> - 통합설계도</t>
    <phoneticPr fontId="2" type="noConversion"/>
  </si>
  <si>
    <t>직접경비</t>
    <phoneticPr fontId="2" type="noConversion"/>
  </si>
  <si>
    <t>보고서 유인비</t>
    <phoneticPr fontId="2" type="noConversion"/>
  </si>
  <si>
    <t>감리보고서</t>
    <phoneticPr fontId="2" type="noConversion"/>
  </si>
  <si>
    <t>□ 산불예방 숲가꾸기 감리 용역비 산출내역서(기번1)</t>
    <phoneticPr fontId="2" type="noConversion"/>
  </si>
  <si>
    <t xml:space="preserve"> - 핵심구역</t>
    <phoneticPr fontId="2" type="noConversion"/>
  </si>
  <si>
    <t xml:space="preserve"> - 일반구역(수집)</t>
    <phoneticPr fontId="2" type="noConversion"/>
  </si>
  <si>
    <t xml:space="preserve"> - 일반구역(미수집)</t>
    <phoneticPr fontId="2" type="noConversion"/>
  </si>
  <si>
    <t>재료비(페인트)</t>
    <phoneticPr fontId="2" type="noConversion"/>
  </si>
  <si>
    <t>재료비(잡품)</t>
    <phoneticPr fontId="2" type="noConversion"/>
  </si>
  <si>
    <t>ha</t>
    <phoneticPr fontId="2" type="noConversion"/>
  </si>
  <si>
    <t>ℓ/ha</t>
    <phoneticPr fontId="2" type="noConversion"/>
  </si>
  <si>
    <t>친환경페인트</t>
    <phoneticPr fontId="2" type="noConversion"/>
  </si>
  <si>
    <t>원</t>
    <phoneticPr fontId="2" type="noConversion"/>
  </si>
  <si>
    <t>%</t>
    <phoneticPr fontId="2" type="noConversion"/>
  </si>
  <si>
    <t>고급1,초급1</t>
    <phoneticPr fontId="2" type="noConversion"/>
  </si>
  <si>
    <t xml:space="preserve"> - 핵심구역</t>
    <phoneticPr fontId="2" type="noConversion"/>
  </si>
  <si>
    <t xml:space="preserve"> - 일반구역(수집)</t>
    <phoneticPr fontId="2" type="noConversion"/>
  </si>
  <si>
    <t xml:space="preserve"> - 일반구역(미수집)</t>
    <phoneticPr fontId="2" type="noConversion"/>
  </si>
  <si>
    <t xml:space="preserve"> - 생산재검측</t>
    <phoneticPr fontId="2" type="noConversion"/>
  </si>
  <si>
    <t>인/100㎥</t>
    <phoneticPr fontId="2" type="noConversion"/>
  </si>
  <si>
    <t>산물수집(핵심)</t>
    <phoneticPr fontId="2" type="noConversion"/>
  </si>
  <si>
    <t>산물수집(일반)</t>
    <phoneticPr fontId="2" type="noConversion"/>
  </si>
  <si>
    <t>* 입력방법: 노란색 셀만 입력, 할인·할증은 단추 선택</t>
    <phoneticPr fontId="2" type="noConversion"/>
  </si>
  <si>
    <t>설계서사전검토(핵심)</t>
    <phoneticPr fontId="2" type="noConversion"/>
  </si>
  <si>
    <t>설계서사전검토(일반)</t>
    <phoneticPr fontId="2" type="noConversion"/>
  </si>
  <si>
    <t>미 수집(일반구역)</t>
    <phoneticPr fontId="2" type="noConversion"/>
  </si>
  <si>
    <t>산물활용 수집 감리(일반구역)</t>
  </si>
  <si>
    <t>산물활용 수집 감리(일반구역)</t>
    <phoneticPr fontId="2" type="noConversion"/>
  </si>
  <si>
    <t>산물활용 수집 감리(핵심구역)</t>
  </si>
  <si>
    <t>산물활용 수집 감리(핵심구역)</t>
    <phoneticPr fontId="2" type="noConversion"/>
  </si>
  <si>
    <t>비고</t>
    <phoneticPr fontId="2" type="noConversion"/>
  </si>
  <si>
    <t>o 설계서 20,000원/부
o 설계도 10,000원/부</t>
    <phoneticPr fontId="35" type="noConversion"/>
  </si>
  <si>
    <t>30,000원/부</t>
    <phoneticPr fontId="35" type="noConversion"/>
  </si>
  <si>
    <t>설계도서
유인비</t>
    <phoneticPr fontId="35" type="noConversion"/>
  </si>
  <si>
    <t>적용기준</t>
    <phoneticPr fontId="35" type="noConversion"/>
  </si>
  <si>
    <t>자료유인비</t>
    <phoneticPr fontId="35" type="noConversion"/>
  </si>
  <si>
    <t>비고</t>
    <phoneticPr fontId="35" type="noConversion"/>
  </si>
  <si>
    <t>재료비(용역건별 기준)</t>
    <phoneticPr fontId="35" type="noConversion"/>
  </si>
  <si>
    <t>구분</t>
    <phoneticPr fontId="35" type="noConversion"/>
  </si>
  <si>
    <t>비고</t>
    <phoneticPr fontId="35" type="noConversion"/>
  </si>
  <si>
    <t>인력구분</t>
  </si>
  <si>
    <t>소요인력</t>
  </si>
  <si>
    <t>(단위 : 인)</t>
    <phoneticPr fontId="35" type="noConversion"/>
  </si>
  <si>
    <t>가. 소요인력(ha당)</t>
    <phoneticPr fontId="35" type="noConversion"/>
  </si>
  <si>
    <t>비고</t>
    <phoneticPr fontId="35" type="noConversion"/>
  </si>
  <si>
    <t>주재료</t>
    <phoneticPr fontId="35" type="noConversion"/>
  </si>
  <si>
    <t>재료명</t>
    <phoneticPr fontId="35" type="noConversion"/>
  </si>
  <si>
    <t>비고</t>
  </si>
  <si>
    <t>(단위 : 인)</t>
    <phoneticPr fontId="35" type="noConversion"/>
  </si>
  <si>
    <t>가. 소요인력(ha당)</t>
    <phoneticPr fontId="35" type="noConversion"/>
  </si>
  <si>
    <t>구분</t>
    <phoneticPr fontId="35" type="noConversion"/>
  </si>
  <si>
    <t>페인트</t>
    <phoneticPr fontId="35" type="noConversion"/>
  </si>
  <si>
    <t>마킹테이프</t>
    <phoneticPr fontId="35" type="noConversion"/>
  </si>
  <si>
    <t>가. 소요인력(ha당)</t>
    <phoneticPr fontId="35" type="noConversion"/>
  </si>
  <si>
    <t>소요인원</t>
    <phoneticPr fontId="35" type="noConversion"/>
  </si>
  <si>
    <t>0.2L</t>
    <phoneticPr fontId="35" type="noConversion"/>
  </si>
  <si>
    <t>설계도서 작성</t>
    <phoneticPr fontId="35" type="noConversion"/>
  </si>
  <si>
    <t>o 용역건별 5부 기본 작성
o 필요시 부수추가 가능</t>
    <phoneticPr fontId="35" type="noConversion"/>
  </si>
  <si>
    <t>(순공사금액 × 0.816%) + (순공사금액 × 0.16%)</t>
    <phoneticPr fontId="2" type="noConversion"/>
  </si>
  <si>
    <t>1. 사전조사, 확인</t>
    <phoneticPr fontId="35" type="noConversion"/>
  </si>
  <si>
    <t>사전조사,확인</t>
    <phoneticPr fontId="35" type="noConversion"/>
  </si>
  <si>
    <t>2. 경계표시</t>
    <phoneticPr fontId="35" type="noConversion"/>
  </si>
  <si>
    <t>경계표시</t>
    <phoneticPr fontId="35" type="noConversion"/>
  </si>
  <si>
    <t>2인 1조</t>
    <phoneticPr fontId="2" type="noConversion"/>
  </si>
  <si>
    <t>(초급기술자 1인, 보통인부 1인)</t>
    <phoneticPr fontId="2" type="noConversion"/>
  </si>
  <si>
    <t>초급기술자 1인과 보통인부 1인이 1일 5ha 표시기준</t>
    <phoneticPr fontId="2" type="noConversion"/>
  </si>
  <si>
    <t>나. 소요재료(ha당)</t>
    <phoneticPr fontId="35" type="noConversion"/>
  </si>
  <si>
    <t>나. 소요재료</t>
    <phoneticPr fontId="35" type="noConversion"/>
  </si>
  <si>
    <t>잡품
(주재료의 5%)</t>
    <phoneticPr fontId="35" type="noConversion"/>
  </si>
  <si>
    <t>o 친환경 백색수성페인트 사용
o 10L/1통 경우 : 0.02통 적용</t>
    <phoneticPr fontId="35" type="noConversion"/>
  </si>
  <si>
    <t>3. 기계화작업로 선정 및 표시</t>
    <phoneticPr fontId="35" type="noConversion"/>
  </si>
  <si>
    <t>작업로 예정선 선정</t>
    <phoneticPr fontId="35" type="noConversion"/>
  </si>
  <si>
    <t>(특급기술자 1인, 초급기술자 1인)</t>
    <phoneticPr fontId="2" type="noConversion"/>
  </si>
  <si>
    <t>0.07롤</t>
    <phoneticPr fontId="35" type="noConversion"/>
  </si>
  <si>
    <t>길이</t>
    <phoneticPr fontId="35" type="noConversion"/>
  </si>
  <si>
    <t>5.0m</t>
    <phoneticPr fontId="2" type="noConversion"/>
  </si>
  <si>
    <t>o 임업용 적색 마킹테이프 사용
o 75m/1롤 경우 : 0.07롤 적용</t>
    <phoneticPr fontId="35" type="noConversion"/>
  </si>
  <si>
    <t>5,500원/롤</t>
    <phoneticPr fontId="2" type="noConversion"/>
  </si>
  <si>
    <t>4. 표준지 조사</t>
    <phoneticPr fontId="35" type="noConversion"/>
  </si>
  <si>
    <t>표준지조사</t>
    <phoneticPr fontId="35" type="noConversion"/>
  </si>
  <si>
    <t>산지전용타당성조사의 수수료 산정기준의 1/2 품 적용</t>
    <phoneticPr fontId="2" type="noConversion"/>
  </si>
  <si>
    <t>1조(초급기술자 2인)당 1일 0.4ha(400m2기준 10개)수향, 표준지비율은 5% 적용</t>
    <phoneticPr fontId="2" type="noConversion"/>
  </si>
  <si>
    <t>20m</t>
    <phoneticPr fontId="2" type="noConversion"/>
  </si>
  <si>
    <t>o 임업용 흰색 마킹테이프 사용
o 75m/1롤 경우 : 0.21롤 적용</t>
    <phoneticPr fontId="35" type="noConversion"/>
  </si>
  <si>
    <t>사업면적의 5%를 조사하면 1ha당 400m2 표준지 1.25개 설치</t>
    <phoneticPr fontId="2" type="noConversion"/>
  </si>
  <si>
    <t>표준지 둘레는 80m, 5m간격으로 1본 표식할 경우, 1ha당 20본 표식</t>
    <phoneticPr fontId="2" type="noConversion"/>
  </si>
  <si>
    <t>5. 잔존목 표시</t>
    <phoneticPr fontId="35" type="noConversion"/>
  </si>
  <si>
    <t>2인1조</t>
    <phoneticPr fontId="2" type="noConversion"/>
  </si>
  <si>
    <t>1ha당 50본 잔존목의 GPS좌표 기록 및 황색페인트 표식</t>
    <phoneticPr fontId="2" type="noConversion"/>
  </si>
  <si>
    <t>1조당 1일 2ha 표식 기준</t>
    <phoneticPr fontId="2" type="noConversion"/>
  </si>
  <si>
    <t>0.25L</t>
    <phoneticPr fontId="35" type="noConversion"/>
  </si>
  <si>
    <t>o 친환경 백색수성페인트 사용
o 10L/1통 경우 : 0.025통 적용</t>
    <phoneticPr fontId="35" type="noConversion"/>
  </si>
  <si>
    <t>주재료(잡품) 1ha당 50본(1본/5ml) "O"표시 소요량임</t>
    <phoneticPr fontId="2" type="noConversion"/>
  </si>
  <si>
    <t>잡품은 페인트 붓 소모량에 해당함.</t>
    <phoneticPr fontId="2" type="noConversion"/>
  </si>
  <si>
    <t>6. 잔존구역표시</t>
    <phoneticPr fontId="35" type="noConversion"/>
  </si>
  <si>
    <t>잔존구역경계표시는 초급기술자 1인과 보통인부 1인이 1일 10ha 표시 기준</t>
    <phoneticPr fontId="2" type="noConversion"/>
  </si>
  <si>
    <t>잔존구역경계는 황색페인트로 환상 표시</t>
    <phoneticPr fontId="2" type="noConversion"/>
  </si>
  <si>
    <t>0.10 L</t>
    <phoneticPr fontId="35" type="noConversion"/>
  </si>
  <si>
    <t>o 친환경 황색 수성페인트 사용
o 10L/1통 경우 : 0.01통 적용</t>
    <phoneticPr fontId="35" type="noConversion"/>
  </si>
  <si>
    <t>주재료(잡품) 5m 간격으로 1ha당 20본(1본/5ml) 경계표시 소요량임</t>
    <phoneticPr fontId="2" type="noConversion"/>
  </si>
  <si>
    <t>7. 설계도서 작성</t>
    <phoneticPr fontId="35" type="noConversion"/>
  </si>
  <si>
    <t>나. 소요재료(용역건당)</t>
    <phoneticPr fontId="35" type="noConversion"/>
  </si>
  <si>
    <t>8. 설계설명회</t>
    <phoneticPr fontId="35" type="noConversion"/>
  </si>
  <si>
    <t>가. 소요인력(용역건당)</t>
    <phoneticPr fontId="35" type="noConversion"/>
  </si>
  <si>
    <t>설계설명회</t>
    <phoneticPr fontId="35" type="noConversion"/>
  </si>
  <si>
    <t>본 사업 착수전 건당 1회 실시</t>
    <phoneticPr fontId="2" type="noConversion"/>
  </si>
  <si>
    <t>9. 감리 설계서 검토</t>
    <phoneticPr fontId="35" type="noConversion"/>
  </si>
  <si>
    <t>현장확인 및 설계서검토</t>
    <phoneticPr fontId="35" type="noConversion"/>
  </si>
  <si>
    <t>10. 감리 현장지도</t>
    <phoneticPr fontId="35" type="noConversion"/>
  </si>
  <si>
    <t>현장지도</t>
    <phoneticPr fontId="35" type="noConversion"/>
  </si>
  <si>
    <t>특급기술자 1인이 1일 4ha 지도 기준(20ha 사업시 감리일수 5일 기준)</t>
    <phoneticPr fontId="2" type="noConversion"/>
  </si>
  <si>
    <t>11. 감리 사업평가</t>
    <phoneticPr fontId="35" type="noConversion"/>
  </si>
  <si>
    <t>사업내용 평가</t>
    <phoneticPr fontId="35" type="noConversion"/>
  </si>
  <si>
    <t>특급기술자 1인, 초급기술자 1인</t>
    <phoneticPr fontId="2" type="noConversion"/>
  </si>
  <si>
    <t>잔존목, 기계화작업로, 환경친화적인 사업실행 등 사업내용 점검 및 평가</t>
    <phoneticPr fontId="2" type="noConversion"/>
  </si>
  <si>
    <t>사업평가는 2인 1조로 1일 5ha 실행 기준</t>
    <phoneticPr fontId="2" type="noConversion"/>
  </si>
  <si>
    <t>12. 감리 사업비정산</t>
    <phoneticPr fontId="35" type="noConversion"/>
  </si>
  <si>
    <t>가. 소요인력(건당)</t>
    <phoneticPr fontId="35" type="noConversion"/>
  </si>
  <si>
    <t>비용정산과 판매금액 배분</t>
    <phoneticPr fontId="35" type="noConversion"/>
  </si>
  <si>
    <t>생산목을 판매하여 이익금을 산주에게 배분하는데 건당 특급기술자 1인 적용</t>
    <phoneticPr fontId="2" type="noConversion"/>
  </si>
  <si>
    <t>13. 감리보고서</t>
    <phoneticPr fontId="35" type="noConversion"/>
  </si>
  <si>
    <t>가. 소요인력(1ha당)</t>
    <phoneticPr fontId="35" type="noConversion"/>
  </si>
  <si>
    <t>감리보고서 작성</t>
    <phoneticPr fontId="35" type="noConversion"/>
  </si>
  <si>
    <t>특급기술자 1인 1일 20ha 작성</t>
    <phoneticPr fontId="2" type="noConversion"/>
  </si>
  <si>
    <t>보고서 유인비</t>
    <phoneticPr fontId="35" type="noConversion"/>
  </si>
  <si>
    <t>10,000원/부</t>
    <phoneticPr fontId="35" type="noConversion"/>
  </si>
  <si>
    <t>o 용역건별 3부 기본 작성
o 필요시 부수추가 가능</t>
    <phoneticPr fontId="35" type="noConversion"/>
  </si>
  <si>
    <t>o 감리보고서 10,000원/부</t>
    <phoneticPr fontId="35" type="noConversion"/>
  </si>
  <si>
    <t>특급</t>
    <phoneticPr fontId="2" type="noConversion"/>
  </si>
  <si>
    <t>고급</t>
    <phoneticPr fontId="2" type="noConversion"/>
  </si>
  <si>
    <t>초급</t>
    <phoneticPr fontId="2" type="noConversion"/>
  </si>
  <si>
    <t>보통</t>
    <phoneticPr fontId="2" type="noConversion"/>
  </si>
  <si>
    <t>설계설명회</t>
    <phoneticPr fontId="2" type="noConversion"/>
  </si>
  <si>
    <t>현장확인 및 설계서 검토</t>
    <phoneticPr fontId="2" type="noConversion"/>
  </si>
  <si>
    <t>현장지도</t>
    <phoneticPr fontId="2" type="noConversion"/>
  </si>
  <si>
    <t>사업내용 평가</t>
    <phoneticPr fontId="2" type="noConversion"/>
  </si>
  <si>
    <t>사업비 정산</t>
    <phoneticPr fontId="2" type="noConversion"/>
  </si>
  <si>
    <t xml:space="preserve"> - 보고서 작성</t>
    <phoneticPr fontId="2" type="noConversion"/>
  </si>
  <si>
    <r>
      <t xml:space="preserve">○ 긴급벌채(임목수확) 사업의 실시설계 - </t>
    </r>
    <r>
      <rPr>
        <b/>
        <sz val="16"/>
        <rFont val="굴림체"/>
        <family val="3"/>
        <charset val="129"/>
      </rPr>
      <t>산림사업 표준품셈 임목수확 적용</t>
    </r>
    <phoneticPr fontId="35" type="noConversion"/>
  </si>
  <si>
    <t>회</t>
    <phoneticPr fontId="2" type="noConversion"/>
  </si>
  <si>
    <r>
      <rPr>
        <b/>
        <sz val="11"/>
        <color rgb="FFFF0000"/>
        <rFont val="맑은 고딕"/>
        <family val="3"/>
        <charset val="129"/>
        <scheme val="minor"/>
      </rPr>
      <t>고급1</t>
    </r>
    <r>
      <rPr>
        <sz val="11"/>
        <color theme="1"/>
        <rFont val="맑은 고딕"/>
        <family val="2"/>
        <charset val="129"/>
        <scheme val="minor"/>
      </rPr>
      <t>,초급1</t>
    </r>
    <phoneticPr fontId="2" type="noConversion"/>
  </si>
  <si>
    <t>고급기술자</t>
    <phoneticPr fontId="2" type="noConversion"/>
  </si>
  <si>
    <t>(고급기술자 1인, 초급기술자 1인)</t>
    <phoneticPr fontId="2" type="noConversion"/>
  </si>
  <si>
    <t>고급기술자</t>
    <phoneticPr fontId="2" type="noConversion"/>
  </si>
  <si>
    <t>고급기술자</t>
    <phoneticPr fontId="2" type="noConversion"/>
  </si>
  <si>
    <t>고급기술자 1인이 1일 4ha 지도 기준(20ha 사업시 감리일수 5일 기준)</t>
    <phoneticPr fontId="2" type="noConversion"/>
  </si>
  <si>
    <t>고급기술자 1인, 초급기술자 1인</t>
    <phoneticPr fontId="2" type="noConversion"/>
  </si>
  <si>
    <t>생산목을 판매하여 이익금을 산주에게 배분하는데 건당 고급기술자 1인 적용</t>
    <phoneticPr fontId="2" type="noConversion"/>
  </si>
  <si>
    <t>고급기술자 1인 1일 20ha 작성</t>
    <phoneticPr fontId="2" type="noConversion"/>
  </si>
  <si>
    <t>사 업 비 제 계(낙찰률 적용)</t>
    <phoneticPr fontId="2" type="noConversion"/>
  </si>
  <si>
    <t>중급</t>
    <phoneticPr fontId="2" type="noConversion"/>
  </si>
  <si>
    <t>산업안전보건관리비</t>
    <phoneticPr fontId="2" type="noConversion"/>
  </si>
  <si>
    <t>(재료비+직접노무비)의 2.07%</t>
    <phoneticPr fontId="2" type="noConversion"/>
  </si>
  <si>
    <t>당초</t>
    <phoneticPr fontId="2" type="noConversion"/>
  </si>
  <si>
    <t>추정가격 2천초과 93%</t>
    <phoneticPr fontId="2" type="noConversion"/>
  </si>
  <si>
    <t>2천이하 94%</t>
    <phoneticPr fontId="2" type="noConversion"/>
  </si>
  <si>
    <t>금  액
(당 초)</t>
    <phoneticPr fontId="2" type="noConversion"/>
  </si>
  <si>
    <t>산불피해지 긴급벌채</t>
    <phoneticPr fontId="2" type="noConversion"/>
  </si>
  <si>
    <t>추가3차,길안금곡지구</t>
    <phoneticPr fontId="2" type="noConversion"/>
  </si>
  <si>
    <t>긴급벌채 감리용역 산출내역서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</si>
</sst>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2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0.0"/>
    <numFmt numFmtId="177" formatCode="_-* #,##0_-;\-* #,##0_-;_-* &quot;-&quot;?_-;_-@_-"/>
    <numFmt numFmtId="178" formatCode="0.000%"/>
    <numFmt numFmtId="179" formatCode="0.0_ "/>
    <numFmt numFmtId="180" formatCode="0.00_ "/>
    <numFmt numFmtId="181" formatCode="_ * #,##0_ ;_ * \-#,##0_ ;_ * &quot;-&quot;_ ;_ @_ "/>
    <numFmt numFmtId="182" formatCode="_ * #,##0.00_ ;_ * \-#,##0.00_ ;_ * &quot;-&quot;??_ ;_ @_ "/>
    <numFmt numFmtId="183" formatCode="_(&quot;$&quot;* #,##0.00_);_(&quot;$&quot;* \(#,##0.00\);_(&quot;$&quot;* &quot;-&quot;??_);_(@_)"/>
    <numFmt numFmtId="184" formatCode="&quot;₩&quot;\$#,##0_);&quot;₩&quot;\(&quot;₩&quot;\$#,##0&quot;₩&quot;\)"/>
    <numFmt numFmtId="185" formatCode="_-* #,##0.00\ _B_F_-;\-* #,##0.00\ _B_F_-;_-* &quot;-&quot;??\ _B_F_-;_-@_-"/>
    <numFmt numFmtId="186" formatCode="#,##0.00_);[Red]\(#,##0.00\)"/>
    <numFmt numFmtId="187" formatCode="_-* #,##0.0_-;\-* #,##0.0_-;_-* &quot;-&quot;_-;_-@_-"/>
    <numFmt numFmtId="188" formatCode="_-* #,##0.00_-;\-* #,##0.00_-;_-* &quot;-&quot;_-;_-@_-"/>
    <numFmt numFmtId="189" formatCode="#."/>
    <numFmt numFmtId="190" formatCode="mmm&quot;-&quot;yy"/>
    <numFmt numFmtId="19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2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3" formatCode="#,##0.0;[Red]#,##0.0;&quot; &quot;"/>
    <numFmt numFmtId="194" formatCode="0.0000%"/>
    <numFmt numFmtId="195" formatCode="#,##0.0000"/>
    <numFmt numFmtId="196" formatCode="#,##0.00;[Red]#,##0.00;&quot; &quot;"/>
    <numFmt numFmtId="197" formatCode="_ &quot;₩&quot;* #,##0_ ;_ &quot;₩&quot;* \-#,##0_ ;_ &quot;₩&quot;* &quot;-&quot;_ ;_ @_ "/>
    <numFmt numFmtId="198" formatCode="&quot;₩&quot;#,##0.00;[Red]&quot;₩&quot;\-#,##0.00"/>
    <numFmt numFmtId="199" formatCode="_ &quot;₩&quot;* #,##0.00_ ;_ &quot;₩&quot;* \-#,##0.00_ ;_ &quot;₩&quot;* &quot;-&quot;??_ ;_ @_ "/>
    <numFmt numFmtId="200" formatCode="&quot;₩&quot;#,##0;[Red]&quot;₩&quot;\-#,##0"/>
    <numFmt numFmtId="201" formatCode="&quot;₩&quot;#,##0.00;&quot;₩&quot;\-#,##0.00"/>
    <numFmt numFmtId="202" formatCode="#,##0.00_ "/>
    <numFmt numFmtId="203" formatCode="#,##0."/>
    <numFmt numFmtId="204" formatCode="_-* #,##0&quot;₩&quot;\ _D_M_-;&quot;₩&quot;\-* #,##0&quot;₩&quot;\ _D_M_-;_-* &quot;-&quot;&quot;₩&quot;\ _D_M_-;_-@_-"/>
    <numFmt numFmtId="205" formatCode="* #,##0.0"/>
    <numFmt numFmtId="206" formatCode="#,##0.00000"/>
    <numFmt numFmtId="207" formatCode="_ * #,##0_ ;_ * &quot;₩&quot;\-#,##0_ ;_ * &quot;-&quot;??_ ;_ @_ "/>
    <numFmt numFmtId="208" formatCode="0.0%;[Red]&quot;△&quot;0.0%"/>
    <numFmt numFmtId="209" formatCode="0.00000000"/>
    <numFmt numFmtId="210" formatCode="_ * #,##0_ ;_ * &quot;₩&quot;&quot;₩&quot;&quot;₩&quot;&quot;₩&quot;&quot;₩&quot;&quot;₩&quot;&quot;₩&quot;\-#,##0_ ;_ * &quot;-&quot;_ ;_ @_ "/>
    <numFmt numFmtId="211" formatCode="_ * #,##0_ ;_ * &quot;₩&quot;&quot;₩&quot;&quot;₩&quot;\-#,##0_ ;_ * &quot;-&quot;_ ;_ @_ "/>
    <numFmt numFmtId="212" formatCode="0.00000"/>
    <numFmt numFmtId="213" formatCode="&quot;₩&quot;#,##0;[Red]&quot;₩&quot;&quot;₩&quot;&quot;₩&quot;&quot;₩&quot;&quot;₩&quot;&quot;₩&quot;\-#,##0"/>
    <numFmt numFmtId="214" formatCode="&quot;₩&quot;#,##0.00;[Red]&quot;₩&quot;&quot;₩&quot;&quot;₩&quot;&quot;₩&quot;&quot;₩&quot;&quot;₩&quot;\-#,##0.00"/>
    <numFmt numFmtId="215" formatCode="_-[$€-2]* #,##0.00_-;\-[$€-2]* #,##0.00_-;_-[$€-2]* &quot;-&quot;??_-"/>
    <numFmt numFmtId="216" formatCode="#,##0.000\ &quot;㎏ &quot;"/>
    <numFmt numFmtId="217" formatCode="###,###,"/>
    <numFmt numFmtId="218" formatCode="#,##0_ "/>
    <numFmt numFmtId="219" formatCode="#,##0.000\ &quot;m  &quot;"/>
    <numFmt numFmtId="220" formatCode="#,##0.000\ &quot;㎡ &quot;"/>
    <numFmt numFmtId="221" formatCode="#,##0.000\ &quot;㎥ &quot;"/>
    <numFmt numFmtId="222" formatCode="0.00_);[Red]\(0.00\)"/>
    <numFmt numFmtId="223" formatCode="&quot;₩&quot;#,##0;&quot;₩&quot;\-#,##0"/>
    <numFmt numFmtId="224" formatCode="0.00000%"/>
    <numFmt numFmtId="225" formatCode="_ &quot;₩&quot;* #,##0.0000000_ ;_ &quot;₩&quot;* &quot;₩&quot;\-#,##0.0000000_ ;_ &quot;₩&quot;* &quot;-&quot;??_ ;_ @_ "/>
    <numFmt numFmtId="226" formatCode="0.0%;[Red]\(0.0%\)"/>
    <numFmt numFmtId="227" formatCode="#,##0;[Red]&quot;△&quot;#,##0"/>
    <numFmt numFmtId="228" formatCode="_ * #,##0.000000_ ;_ * &quot;₩&quot;\-#,##0.000000_ ;_ * &quot;-&quot;??_ ;_ @_ "/>
    <numFmt numFmtId="229" formatCode="#,##0.0"/>
    <numFmt numFmtId="230" formatCode="0.000000000&quot;/360&quot;"/>
    <numFmt numFmtId="231" formatCode="mm&quot;월&quot;\ dd&quot;일&quot;"/>
    <numFmt numFmtId="232" formatCode="#,##0&quot;칸&quot;"/>
    <numFmt numFmtId="233" formatCode="_-* #,##0;\-* #,##0;_-* &quot;-&quot;;_-@"/>
    <numFmt numFmtId="234" formatCode="0.0000&quot;)&quot;"/>
    <numFmt numFmtId="235" formatCode="_(* #,##0.00_);_(* \(#,##0.00\);_(* &quot;-&quot;??_);_(@_)"/>
    <numFmt numFmtId="236" formatCode="&quot;  &quot;@"/>
    <numFmt numFmtId="237" formatCode="#,##0;&quot;-&quot;#,##0"/>
    <numFmt numFmtId="238" formatCode="0.00_);[Red]&quot;₩&quot;\!\(0.00&quot;₩&quot;\!\)"/>
    <numFmt numFmtId="239" formatCode="_-* #,##0.0000_-;\-* #,##0.0000_-;_-* &quot;-&quot;_-;_-@_-"/>
    <numFmt numFmtId="240" formatCode="0_ "/>
    <numFmt numFmtId="241" formatCode="#,##0&quot; &quot;;[Red]&quot;△&quot;#,##0&quot; &quot;"/>
    <numFmt numFmtId="242" formatCode="* #,##0&quot; &quot;;[Red]* &quot;△&quot;#,##0&quot; &quot;;* @"/>
    <numFmt numFmtId="243" formatCode="_-* #,##0.000_-;\-* #,##0.000_-;_-* &quot;-&quot;_-;_-@_-"/>
    <numFmt numFmtId="244" formatCode="#,##0.####;[Red]&quot;△&quot;#,##0.####"/>
    <numFmt numFmtId="245" formatCode="#,##0.00##;[Red]&quot;△&quot;#,##0.00##"/>
    <numFmt numFmtId="246" formatCode="0.00000000&quot;/360&quot;"/>
    <numFmt numFmtId="247" formatCode="_-&quot;$&quot;* #,##0_-;\-&quot;$&quot;* #,##0_-;_-&quot;$&quot;* &quot;-&quot;_-;_-@_-"/>
    <numFmt numFmtId="248" formatCode="0.0000000&quot;/360&quot;"/>
    <numFmt numFmtId="249" formatCode="&quot;(&quot;0.000000&quot;－&quot;"/>
    <numFmt numFmtId="250" formatCode="0.0%"/>
    <numFmt numFmtId="251" formatCode="#,##0.0000000_);\(#,##0.0000000\)"/>
    <numFmt numFmtId="252" formatCode="_-* #,##0.0_-;\-* #,##0.0_-;_-* &quot;-&quot;??_-;_-@_-"/>
    <numFmt numFmtId="253" formatCode="_-* #,##0_-;\-* #,##0_-;_-* &quot;-&quot;??_-;_-@_-"/>
    <numFmt numFmtId="254" formatCode="_-* #,##0_-;\-* #,##0_-;_-* \-_-;_-@_-"/>
    <numFmt numFmtId="255" formatCode="_ * #,##0_ ;_ * \-#,##0_ ;_ * \-_ ;_ @_ "/>
    <numFmt numFmtId="256" formatCode="&quot;$&quot;#,##0_);[Red]\(&quot;$&quot;#,##0\)"/>
    <numFmt numFmtId="257" formatCode="_(\$* #,##0_);_(\$* \(#,##0\);_(\$* \-_);_(@_)"/>
    <numFmt numFmtId="258" formatCode="\$#.00"/>
    <numFmt numFmtId="259" formatCode="_ &quot;₩&quot;* #,##0.00_ ;_ &quot;₩&quot;* &quot;₩&quot;&quot;₩&quot;&quot;₩&quot;&quot;₩&quot;\-#,##0.00_ ;_ &quot;₩&quot;* &quot;-&quot;??_ ;_ @_ "/>
    <numFmt numFmtId="260" formatCode="&quot;₩$&quot;#,##0_);&quot;₩(₩$&quot;#,##0&quot;₩)&quot;"/>
    <numFmt numFmtId="261" formatCode="General_)"/>
    <numFmt numFmtId="262" formatCode="_-* #,##0.00\ _B_F_-;\-* #,##0.00\ _B_F_-;_-* \-??\ _B_F_-;_-@_-"/>
    <numFmt numFmtId="263" formatCode="0.00&quot;)&quot;"/>
    <numFmt numFmtId="264" formatCode="%#.00"/>
    <numFmt numFmtId="265" formatCode="0.0_)"/>
    <numFmt numFmtId="266" formatCode="_ * #,##0.000_ ;_ * \-#,##0.000_ ;_ * &quot;-&quot;_ ;_ @_ "/>
    <numFmt numFmtId="267" formatCode="#.00"/>
    <numFmt numFmtId="268" formatCode="&quot;R$&quot;#,##0.00;&quot;R$&quot;\-#,##0.00"/>
    <numFmt numFmtId="269" formatCode="_(&quot;RM&quot;* #,##0.00_);_(&quot;RM&quot;* \(#,##0.00\);_(&quot;RM&quot;* &quot;-&quot;??_);_(@_)"/>
    <numFmt numFmtId="270" formatCode="&quot;US$&quot;#,##0_);\(&quot;US$&quot;#,##0\)"/>
    <numFmt numFmtId="271" formatCode="0_);\(0\)"/>
    <numFmt numFmtId="272" formatCode="?/?#"/>
    <numFmt numFmtId="273" formatCode="#,##0;[Red]&quot;-&quot;#,##0"/>
    <numFmt numFmtId="274" formatCode="&quot;₩&quot;#,##0;[Red]&quot;₩&quot;&quot;₩&quot;\-#,##0"/>
    <numFmt numFmtId="275" formatCode="* #,##0;* \-#,##0;* &quot;-&quot;;@"/>
    <numFmt numFmtId="276" formatCode="&quot;₩&quot;#,##0;[Red]&quot;₩&quot;#,##0"/>
    <numFmt numFmtId="277" formatCode="&quot;US$&quot;#,##0_);[Red]\(&quot;US$&quot;#,##0\)"/>
    <numFmt numFmtId="278" formatCode="_ * #,##0.00_ ;_ * \-#,##0.00_ ;_ * &quot;-&quot;_ ;_ @_ "/>
    <numFmt numFmtId="279" formatCode="_ * #,##0.0_ ;_ * \-#,##0.0_ ;_ * &quot;-&quot;_ ;_ @_ "/>
    <numFmt numFmtId="280" formatCode="&quot;₩&quot;#,##0_);\(&quot;₩&quot;#,##0\)"/>
    <numFmt numFmtId="281" formatCode="\$#."/>
  </numFmts>
  <fonts count="15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HY중고딕"/>
      <family val="1"/>
      <charset val="129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돋움체"/>
      <family val="3"/>
      <charset val="129"/>
    </font>
    <font>
      <sz val="11"/>
      <name val="돋움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1"/>
      <name val="돋움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0"/>
      <name val="돋움"/>
      <family val="3"/>
      <charset val="129"/>
    </font>
    <font>
      <sz val="12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"/>
      <color indexed="8"/>
      <name val="Courier"/>
      <family val="3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¸íÁ¶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"/>
      <color indexed="0"/>
      <name val="Courier"/>
      <family val="3"/>
    </font>
    <font>
      <sz val="11"/>
      <name val="±¼¸²A¼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9"/>
      <name val="굴림체"/>
      <family val="3"/>
      <charset val="129"/>
    </font>
    <font>
      <sz val="12"/>
      <name val="¹UAAA¼"/>
      <family val="1"/>
      <charset val="129"/>
    </font>
    <font>
      <sz val="12"/>
      <name val="¸íÁ¶"/>
      <family val="3"/>
      <charset val="129"/>
    </font>
    <font>
      <sz val="11"/>
      <name val="μ¸¿o"/>
      <family val="3"/>
      <charset val="129"/>
    </font>
    <font>
      <sz val="11"/>
      <name val="µ¸¿ò"/>
      <family val="1"/>
      <charset val="129"/>
    </font>
    <font>
      <sz val="10"/>
      <name val="굴림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u/>
      <sz val="10"/>
      <color indexed="12"/>
      <name val="Arial"/>
      <family val="2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0"/>
      <name val="바탕체"/>
      <family val="1"/>
      <charset val="129"/>
    </font>
    <font>
      <sz val="10"/>
      <name val="Univers (WN)"/>
      <family val="2"/>
    </font>
    <font>
      <u/>
      <sz val="8"/>
      <color indexed="12"/>
      <name val="Times New Roman"/>
      <family val="1"/>
    </font>
    <font>
      <sz val="10"/>
      <name val="Times New Roman"/>
      <family val="1"/>
    </font>
    <font>
      <b/>
      <sz val="12"/>
      <name val="돋움체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10"/>
      <color indexed="8"/>
      <name val="MS Sans Serif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0"/>
      <name val="Geneva"/>
      <family val="2"/>
    </font>
    <font>
      <b/>
      <sz val="12"/>
      <name val="바탕체"/>
      <family val="1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sz val="10"/>
      <name val="HY견고딕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color indexed="22"/>
      <name val="바탕체"/>
      <family val="1"/>
      <charset val="129"/>
    </font>
    <font>
      <sz val="12"/>
      <name val="돋움체"/>
      <family val="3"/>
      <charset val="129"/>
    </font>
    <font>
      <sz val="17"/>
      <name val="바탕체"/>
      <family val="1"/>
      <charset val="129"/>
    </font>
    <font>
      <b/>
      <sz val="12"/>
      <color indexed="8"/>
      <name val="돋움체"/>
      <family val="3"/>
      <charset val="129"/>
    </font>
    <font>
      <sz val="9"/>
      <name val="새굴림"/>
      <family val="1"/>
      <charset val="129"/>
    </font>
    <font>
      <sz val="11"/>
      <name val="돋움체"/>
      <family val="3"/>
      <charset val="129"/>
    </font>
    <font>
      <sz val="11"/>
      <color theme="1"/>
      <name val="돋움"/>
      <family val="3"/>
      <charset val="129"/>
    </font>
    <font>
      <b/>
      <sz val="16"/>
      <name val="굴림체"/>
      <family val="3"/>
      <charset val="129"/>
    </font>
    <font>
      <sz val="12"/>
      <name val="¹????¼"/>
      <family val="1"/>
      <charset val="129"/>
    </font>
    <font>
      <sz val="8"/>
      <color indexed="8"/>
      <name val="Gulim"/>
      <family val="3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1"/>
      <name val="돋움"/>
      <family val="3"/>
    </font>
    <font>
      <sz val="1"/>
      <color indexed="16"/>
      <name val="Courier"/>
      <family val="3"/>
    </font>
    <font>
      <i/>
      <sz val="1"/>
      <color indexed="8"/>
      <name val="Courier"/>
      <family val="3"/>
    </font>
    <font>
      <b/>
      <sz val="1"/>
      <color indexed="16"/>
      <name val="Courier"/>
      <family val="3"/>
    </font>
    <font>
      <b/>
      <i/>
      <sz val="12"/>
      <name val="Times New Roman"/>
      <family val="1"/>
    </font>
    <font>
      <sz val="8"/>
      <name val="Helv"/>
      <family val="2"/>
    </font>
    <font>
      <b/>
      <i/>
      <sz val="9"/>
      <name val="Times New Roman"/>
      <family val="1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9"/>
      <name val="MS Sans Serif"/>
      <family val="2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8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2"/>
      <color indexed="24"/>
      <name val="Helv"/>
      <family val="2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</font>
    <font>
      <sz val="11"/>
      <color theme="1"/>
      <name val="Calibri"/>
      <family val="2"/>
    </font>
    <font>
      <u/>
      <sz val="11"/>
      <color theme="1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6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2F2F2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medium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/>
      <top style="medium">
        <color auto="1"/>
      </top>
      <bottom style="double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indexed="8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indexed="64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623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3" borderId="36" applyNumberFormat="0" applyAlignment="0" applyProtection="0">
      <alignment vertical="center"/>
    </xf>
    <xf numFmtId="0" fontId="12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>
      <alignment vertical="center"/>
    </xf>
    <xf numFmtId="0" fontId="16" fillId="0" borderId="0"/>
    <xf numFmtId="0" fontId="13" fillId="0" borderId="0"/>
    <xf numFmtId="0" fontId="17" fillId="0" borderId="0"/>
    <xf numFmtId="3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4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38" fontId="18" fillId="5" borderId="0" applyNumberFormat="0" applyBorder="0" applyAlignment="0" applyProtection="0"/>
    <xf numFmtId="0" fontId="19" fillId="0" borderId="0">
      <alignment horizontal="left"/>
    </xf>
    <xf numFmtId="0" fontId="20" fillId="0" borderId="67" applyNumberFormat="0" applyAlignment="0" applyProtection="0">
      <alignment horizontal="left" vertical="center"/>
    </xf>
    <xf numFmtId="0" fontId="20" fillId="0" borderId="14">
      <alignment horizontal="left"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0" fontId="18" fillId="5" borderId="4" applyNumberFormat="0" applyBorder="0" applyAlignment="0" applyProtection="0"/>
    <xf numFmtId="0" fontId="22" fillId="0" borderId="68"/>
    <xf numFmtId="185" fontId="15" fillId="0" borderId="0"/>
    <xf numFmtId="0" fontId="13" fillId="0" borderId="0"/>
    <xf numFmtId="186" fontId="15" fillId="0" borderId="0">
      <alignment vertical="center"/>
    </xf>
    <xf numFmtId="10" fontId="13" fillId="0" borderId="0" applyFont="0" applyFill="0" applyBorder="0" applyAlignment="0" applyProtection="0"/>
    <xf numFmtId="0" fontId="22" fillId="0" borderId="0"/>
    <xf numFmtId="0" fontId="13" fillId="0" borderId="69" applyNumberFormat="0" applyFont="0" applyFill="0" applyAlignment="0" applyProtection="0"/>
    <xf numFmtId="0" fontId="23" fillId="0" borderId="65">
      <alignment vertical="center"/>
    </xf>
    <xf numFmtId="0" fontId="11" fillId="3" borderId="36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/>
    <xf numFmtId="0" fontId="24" fillId="0" borderId="0" applyNumberFormat="0" applyFill="0" applyBorder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15" fillId="0" borderId="0"/>
    <xf numFmtId="0" fontId="26" fillId="0" borderId="0" applyNumberForma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182" fontId="12" fillId="0" borderId="0" applyFont="0" applyFill="0" applyBorder="0" applyAlignment="0" applyProtection="0"/>
    <xf numFmtId="0" fontId="13" fillId="0" borderId="0"/>
    <xf numFmtId="181" fontId="12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0" fontId="15" fillId="0" borderId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30" fillId="0" borderId="0"/>
    <xf numFmtId="0" fontId="15" fillId="0" borderId="0">
      <alignment vertical="center"/>
    </xf>
    <xf numFmtId="189" fontId="37" fillId="0" borderId="0">
      <protection locked="0"/>
    </xf>
    <xf numFmtId="190" fontId="15" fillId="0" borderId="0" applyFill="0" applyBorder="0" applyProtection="0"/>
    <xf numFmtId="189" fontId="37" fillId="0" borderId="0">
      <protection locked="0"/>
    </xf>
    <xf numFmtId="189" fontId="37" fillId="0" borderId="0">
      <protection locked="0"/>
    </xf>
    <xf numFmtId="189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10" fontId="38" fillId="0" borderId="0" applyBorder="0">
      <alignment horizontal="center"/>
    </xf>
    <xf numFmtId="24" fontId="16" fillId="0" borderId="0" applyFont="0" applyFill="0" applyBorder="0" applyAlignment="0" applyProtection="0"/>
    <xf numFmtId="191" fontId="16" fillId="0" borderId="0" applyNumberFormat="0" applyFont="0" applyFill="0" applyBorder="0" applyAlignment="0" applyProtection="0"/>
    <xf numFmtId="192" fontId="16" fillId="0" borderId="0" applyNumberFormat="0" applyFont="0" applyFill="0" applyBorder="0" applyAlignment="0" applyProtection="0"/>
    <xf numFmtId="191" fontId="16" fillId="0" borderId="0" applyNumberFormat="0" applyFont="0" applyFill="0" applyBorder="0" applyAlignment="0" applyProtection="0"/>
    <xf numFmtId="192" fontId="16" fillId="0" borderId="0" applyNumberFormat="0" applyFont="0" applyFill="0" applyBorder="0" applyAlignment="0" applyProtection="0"/>
    <xf numFmtId="40" fontId="12" fillId="0" borderId="43"/>
    <xf numFmtId="38" fontId="12" fillId="0" borderId="86">
      <alignment horizontal="right"/>
    </xf>
    <xf numFmtId="0" fontId="12" fillId="0" borderId="0"/>
    <xf numFmtId="0" fontId="13" fillId="0" borderId="0" applyFont="0" applyFill="0" applyBorder="0" applyAlignment="0" applyProtection="0"/>
    <xf numFmtId="0" fontId="13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2" fillId="0" borderId="0"/>
    <xf numFmtId="0" fontId="39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39" fillId="0" borderId="0"/>
    <xf numFmtId="0" fontId="3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39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2" fillId="0" borderId="0"/>
    <xf numFmtId="0" fontId="12" fillId="0" borderId="0"/>
    <xf numFmtId="0" fontId="15" fillId="0" borderId="0"/>
    <xf numFmtId="0" fontId="15" fillId="0" borderId="0"/>
    <xf numFmtId="0" fontId="13" fillId="0" borderId="0"/>
    <xf numFmtId="0" fontId="12" fillId="0" borderId="0"/>
    <xf numFmtId="188" fontId="15" fillId="0" borderId="0">
      <protection locked="0"/>
    </xf>
    <xf numFmtId="0" fontId="40" fillId="0" borderId="0"/>
    <xf numFmtId="188" fontId="15" fillId="0" borderId="0">
      <protection locked="0"/>
    </xf>
    <xf numFmtId="188" fontId="15" fillId="0" borderId="0">
      <protection locked="0"/>
    </xf>
    <xf numFmtId="181" fontId="41" fillId="0" borderId="4">
      <alignment vertical="center"/>
    </xf>
    <xf numFmtId="181" fontId="42" fillId="0" borderId="98" applyBorder="0">
      <alignment vertical="center"/>
    </xf>
    <xf numFmtId="0" fontId="43" fillId="0" borderId="99"/>
    <xf numFmtId="3" fontId="44" fillId="0" borderId="100">
      <alignment horizontal="right" vertical="center"/>
    </xf>
    <xf numFmtId="193" fontId="45" fillId="0" borderId="0">
      <alignment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194" fontId="15" fillId="0" borderId="0">
      <alignment vertical="center"/>
    </xf>
    <xf numFmtId="194" fontId="15" fillId="0" borderId="0">
      <alignment vertical="center"/>
    </xf>
    <xf numFmtId="194" fontId="15" fillId="0" borderId="0">
      <alignment vertical="center"/>
    </xf>
    <xf numFmtId="194" fontId="15" fillId="0" borderId="0">
      <alignment vertical="center"/>
    </xf>
    <xf numFmtId="194" fontId="15" fillId="0" borderId="0">
      <alignment vertical="center"/>
    </xf>
    <xf numFmtId="194" fontId="15" fillId="0" borderId="0">
      <alignment vertical="center"/>
    </xf>
    <xf numFmtId="195" fontId="15" fillId="0" borderId="0">
      <alignment vertical="center"/>
    </xf>
    <xf numFmtId="195" fontId="15" fillId="0" borderId="0">
      <alignment vertical="center"/>
    </xf>
    <xf numFmtId="195" fontId="15" fillId="0" borderId="0">
      <alignment vertical="center"/>
    </xf>
    <xf numFmtId="195" fontId="15" fillId="0" borderId="0">
      <alignment vertical="center"/>
    </xf>
    <xf numFmtId="195" fontId="15" fillId="0" borderId="0">
      <alignment vertical="center"/>
    </xf>
    <xf numFmtId="195" fontId="15" fillId="0" borderId="0">
      <alignment vertical="center"/>
    </xf>
    <xf numFmtId="195" fontId="15" fillId="0" borderId="0">
      <alignment vertical="center"/>
    </xf>
    <xf numFmtId="195" fontId="15" fillId="0" borderId="0">
      <alignment vertical="center"/>
    </xf>
    <xf numFmtId="195" fontId="15" fillId="0" borderId="0">
      <alignment vertical="center"/>
    </xf>
    <xf numFmtId="195" fontId="15" fillId="0" borderId="0">
      <alignment vertical="center"/>
    </xf>
    <xf numFmtId="195" fontId="15" fillId="0" borderId="0">
      <alignment vertical="center"/>
    </xf>
    <xf numFmtId="195" fontId="15" fillId="0" borderId="0">
      <alignment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3" fontId="44" fillId="0" borderId="100">
      <alignment horizontal="right" vertical="center"/>
    </xf>
    <xf numFmtId="0" fontId="34" fillId="0" borderId="0">
      <alignment horizontal="center" vertical="center"/>
    </xf>
    <xf numFmtId="193" fontId="45" fillId="0" borderId="0">
      <alignment vertical="center"/>
    </xf>
    <xf numFmtId="3" fontId="44" fillId="0" borderId="100">
      <alignment horizontal="right" vertical="center"/>
    </xf>
    <xf numFmtId="196" fontId="14" fillId="0" borderId="0">
      <alignment vertical="center"/>
    </xf>
    <xf numFmtId="189" fontId="46" fillId="0" borderId="0">
      <protection locked="0"/>
    </xf>
    <xf numFmtId="9" fontId="47" fillId="5" borderId="0" applyFill="0" applyBorder="0" applyProtection="0">
      <alignment horizontal="right"/>
    </xf>
    <xf numFmtId="10" fontId="47" fillId="0" borderId="0" applyFill="0" applyBorder="0" applyProtection="0">
      <alignment horizontal="right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2" fontId="44" fillId="0" borderId="100">
      <alignment horizontal="right" vertical="center"/>
    </xf>
    <xf numFmtId="196" fontId="14" fillId="0" borderId="0">
      <alignment vertical="center"/>
    </xf>
    <xf numFmtId="188" fontId="15" fillId="0" borderId="0">
      <protection locked="0"/>
    </xf>
    <xf numFmtId="9" fontId="12" fillId="0" borderId="0">
      <protection locked="0"/>
    </xf>
    <xf numFmtId="181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189" fontId="46" fillId="0" borderId="0">
      <protection locked="0"/>
    </xf>
    <xf numFmtId="0" fontId="50" fillId="0" borderId="0">
      <protection locked="0"/>
    </xf>
    <xf numFmtId="189" fontId="46" fillId="0" borderId="0">
      <protection locked="0"/>
    </xf>
    <xf numFmtId="197" fontId="51" fillId="0" borderId="0" applyFont="0" applyFill="0" applyBorder="0" applyAlignment="0" applyProtection="0"/>
    <xf numFmtId="198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189" fontId="46" fillId="0" borderId="0">
      <protection locked="0"/>
    </xf>
    <xf numFmtId="37" fontId="51" fillId="0" borderId="0" applyFont="0" applyFill="0" applyBorder="0" applyAlignment="0" applyProtection="0"/>
    <xf numFmtId="42" fontId="54" fillId="0" borderId="0" applyFont="0" applyFill="0" applyBorder="0" applyAlignment="0" applyProtection="0"/>
    <xf numFmtId="199" fontId="51" fillId="0" borderId="0" applyFont="0" applyFill="0" applyBorder="0" applyAlignment="0" applyProtection="0"/>
    <xf numFmtId="20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189" fontId="46" fillId="0" borderId="0">
      <protection locked="0"/>
    </xf>
    <xf numFmtId="37" fontId="51" fillId="0" borderId="0" applyFont="0" applyFill="0" applyBorder="0" applyAlignment="0" applyProtection="0"/>
    <xf numFmtId="44" fontId="54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188" fontId="15" fillId="0" borderId="0">
      <protection locked="0"/>
    </xf>
    <xf numFmtId="189" fontId="46" fillId="0" borderId="0">
      <protection locked="0"/>
    </xf>
    <xf numFmtId="189" fontId="46" fillId="0" borderId="0">
      <protection locked="0"/>
    </xf>
    <xf numFmtId="201" fontId="55" fillId="0" borderId="0">
      <protection locked="0"/>
    </xf>
    <xf numFmtId="201" fontId="55" fillId="0" borderId="0">
      <protection locked="0"/>
    </xf>
    <xf numFmtId="189" fontId="46" fillId="0" borderId="0">
      <protection locked="0"/>
    </xf>
    <xf numFmtId="189" fontId="46" fillId="0" borderId="0">
      <protection locked="0"/>
    </xf>
    <xf numFmtId="189" fontId="46" fillId="0" borderId="0">
      <protection locked="0"/>
    </xf>
    <xf numFmtId="201" fontId="55" fillId="0" borderId="0">
      <protection locked="0"/>
    </xf>
    <xf numFmtId="201" fontId="55" fillId="0" borderId="0">
      <protection locked="0"/>
    </xf>
    <xf numFmtId="189" fontId="46" fillId="0" borderId="0">
      <protection locked="0"/>
    </xf>
    <xf numFmtId="201" fontId="55" fillId="0" borderId="0">
      <protection locked="0"/>
    </xf>
    <xf numFmtId="201" fontId="55" fillId="0" borderId="0">
      <protection locked="0"/>
    </xf>
    <xf numFmtId="199" fontId="56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189" fontId="46" fillId="0" borderId="0">
      <protection locked="0"/>
    </xf>
    <xf numFmtId="37" fontId="51" fillId="0" borderId="0" applyFont="0" applyFill="0" applyBorder="0" applyAlignment="0" applyProtection="0"/>
    <xf numFmtId="202" fontId="47" fillId="5" borderId="0" applyFill="0" applyBorder="0" applyProtection="0">
      <alignment horizontal="right"/>
    </xf>
    <xf numFmtId="182" fontId="51" fillId="0" borderId="0" applyFont="0" applyFill="0" applyBorder="0" applyAlignment="0" applyProtection="0"/>
    <xf numFmtId="4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189" fontId="46" fillId="0" borderId="0">
      <protection locked="0"/>
    </xf>
    <xf numFmtId="37" fontId="51" fillId="0" borderId="0" applyFont="0" applyFill="0" applyBorder="0" applyAlignment="0" applyProtection="0"/>
    <xf numFmtId="4" fontId="37" fillId="0" borderId="0">
      <protection locked="0"/>
    </xf>
    <xf numFmtId="203" fontId="37" fillId="0" borderId="0">
      <protection locked="0"/>
    </xf>
    <xf numFmtId="188" fontId="15" fillId="0" borderId="0">
      <protection locked="0"/>
    </xf>
    <xf numFmtId="188" fontId="15" fillId="0" borderId="0">
      <protection locked="0"/>
    </xf>
    <xf numFmtId="58" fontId="15" fillId="0" borderId="0" applyFont="0" applyFill="0" applyBorder="0" applyAlignment="0" applyProtection="0"/>
    <xf numFmtId="0" fontId="23" fillId="0" borderId="0" applyNumberFormat="0" applyFill="0" applyBorder="0" applyAlignment="0" applyProtection="0"/>
    <xf numFmtId="182" fontId="13" fillId="0" borderId="0" applyFont="0" applyFill="0" applyBorder="0" applyAlignment="0" applyProtection="0"/>
    <xf numFmtId="0" fontId="57" fillId="0" borderId="0"/>
    <xf numFmtId="189" fontId="46" fillId="0" borderId="0">
      <protection locked="0"/>
    </xf>
    <xf numFmtId="189" fontId="46" fillId="0" borderId="0">
      <protection locked="0"/>
    </xf>
    <xf numFmtId="201" fontId="55" fillId="0" borderId="0">
      <protection locked="0"/>
    </xf>
    <xf numFmtId="201" fontId="55" fillId="0" borderId="0">
      <protection locked="0"/>
    </xf>
    <xf numFmtId="189" fontId="46" fillId="0" borderId="0">
      <protection locked="0"/>
    </xf>
    <xf numFmtId="201" fontId="55" fillId="0" borderId="0">
      <protection locked="0"/>
    </xf>
    <xf numFmtId="201" fontId="55" fillId="0" borderId="0">
      <protection locked="0"/>
    </xf>
    <xf numFmtId="0" fontId="58" fillId="0" borderId="0"/>
    <xf numFmtId="0" fontId="59" fillId="0" borderId="0"/>
    <xf numFmtId="0" fontId="59" fillId="0" borderId="0"/>
    <xf numFmtId="0" fontId="57" fillId="0" borderId="0"/>
    <xf numFmtId="0" fontId="59" fillId="0" borderId="0"/>
    <xf numFmtId="0" fontId="60" fillId="0" borderId="0"/>
    <xf numFmtId="0" fontId="60" fillId="0" borderId="0"/>
    <xf numFmtId="0" fontId="54" fillId="0" borderId="0"/>
    <xf numFmtId="197" fontId="15" fillId="0" borderId="0" applyFill="0" applyBorder="0" applyAlignment="0"/>
    <xf numFmtId="204" fontId="15" fillId="0" borderId="0" applyFill="0" applyBorder="0" applyAlignment="0"/>
    <xf numFmtId="205" fontId="15" fillId="0" borderId="0" applyFill="0" applyBorder="0" applyAlignment="0"/>
    <xf numFmtId="206" fontId="15" fillId="0" borderId="0" applyFill="0" applyBorder="0" applyAlignment="0"/>
    <xf numFmtId="207" fontId="15" fillId="0" borderId="0" applyFill="0" applyBorder="0" applyAlignment="0"/>
    <xf numFmtId="208" fontId="15" fillId="0" borderId="0" applyFill="0" applyBorder="0" applyAlignment="0"/>
    <xf numFmtId="209" fontId="15" fillId="0" borderId="0" applyFill="0" applyBorder="0" applyAlignment="0"/>
    <xf numFmtId="204" fontId="15" fillId="0" borderId="0" applyFill="0" applyBorder="0" applyAlignment="0"/>
    <xf numFmtId="0" fontId="61" fillId="0" borderId="0" applyNumberFormat="0" applyFill="0" applyBorder="0" applyAlignment="0" applyProtection="0">
      <alignment vertical="top"/>
      <protection locked="0"/>
    </xf>
    <xf numFmtId="0" fontId="37" fillId="0" borderId="69">
      <protection locked="0"/>
    </xf>
    <xf numFmtId="188" fontId="15" fillId="0" borderId="69">
      <protection locked="0"/>
    </xf>
    <xf numFmtId="4" fontId="37" fillId="0" borderId="0">
      <protection locked="0"/>
    </xf>
    <xf numFmtId="41" fontId="60" fillId="0" borderId="0" applyFont="0" applyFill="0" applyBorder="0" applyAlignment="0" applyProtection="0"/>
    <xf numFmtId="208" fontId="15" fillId="0" borderId="0" applyFont="0" applyFill="0" applyBorder="0" applyAlignment="0" applyProtection="0"/>
    <xf numFmtId="210" fontId="15" fillId="0" borderId="0"/>
    <xf numFmtId="43" fontId="13" fillId="0" borderId="0" applyFont="0" applyFill="0" applyBorder="0" applyAlignment="0" applyProtection="0"/>
    <xf numFmtId="211" fontId="31" fillId="0" borderId="0" applyFont="0" applyFill="0" applyBorder="0" applyAlignment="0" applyProtection="0"/>
    <xf numFmtId="0" fontId="62" fillId="0" borderId="0" applyNumberFormat="0" applyAlignment="0">
      <alignment horizontal="left"/>
    </xf>
    <xf numFmtId="0" fontId="38" fillId="0" borderId="0" applyFont="0" applyFill="0" applyBorder="0" applyAlignment="0" applyProtection="0"/>
    <xf numFmtId="212" fontId="15" fillId="0" borderId="0">
      <protection locked="0"/>
    </xf>
    <xf numFmtId="0" fontId="60" fillId="0" borderId="0" applyFont="0" applyFill="0" applyBorder="0" applyAlignment="0" applyProtection="0"/>
    <xf numFmtId="204" fontId="15" fillId="0" borderId="0" applyFont="0" applyFill="0" applyBorder="0" applyAlignment="0" applyProtection="0"/>
    <xf numFmtId="213" fontId="15" fillId="0" borderId="0"/>
    <xf numFmtId="14" fontId="63" fillId="0" borderId="0" applyFill="0" applyBorder="0" applyAlignment="0"/>
    <xf numFmtId="0" fontId="13" fillId="0" borderId="0" applyFont="0" applyFill="0" applyBorder="0" applyAlignment="0" applyProtection="0"/>
    <xf numFmtId="214" fontId="15" fillId="0" borderId="0"/>
    <xf numFmtId="188" fontId="15" fillId="0" borderId="0">
      <protection locked="0"/>
    </xf>
    <xf numFmtId="188" fontId="15" fillId="0" borderId="0">
      <protection locked="0"/>
    </xf>
    <xf numFmtId="208" fontId="15" fillId="0" borderId="0" applyFill="0" applyBorder="0" applyAlignment="0"/>
    <xf numFmtId="204" fontId="15" fillId="0" borderId="0" applyFill="0" applyBorder="0" applyAlignment="0"/>
    <xf numFmtId="208" fontId="15" fillId="0" borderId="0" applyFill="0" applyBorder="0" applyAlignment="0"/>
    <xf numFmtId="209" fontId="15" fillId="0" borderId="0" applyFill="0" applyBorder="0" applyAlignment="0"/>
    <xf numFmtId="204" fontId="15" fillId="0" borderId="0" applyFill="0" applyBorder="0" applyAlignment="0"/>
    <xf numFmtId="0" fontId="64" fillId="0" borderId="0" applyNumberFormat="0" applyAlignment="0">
      <alignment horizontal="left"/>
    </xf>
    <xf numFmtId="215" fontId="34" fillId="0" borderId="0" applyFont="0" applyFill="0" applyBorder="0" applyAlignment="0" applyProtection="0">
      <alignment vertical="center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12" fillId="0" borderId="0"/>
    <xf numFmtId="3" fontId="65" fillId="0" borderId="101">
      <alignment horizontal="right" vertical="center"/>
    </xf>
    <xf numFmtId="4" fontId="65" fillId="0" borderId="101">
      <alignment horizontal="right" vertical="center"/>
    </xf>
    <xf numFmtId="0" fontId="21" fillId="0" borderId="0" applyProtection="0"/>
    <xf numFmtId="0" fontId="20" fillId="0" borderId="0" applyProtection="0"/>
    <xf numFmtId="0" fontId="13" fillId="8" borderId="102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>
      <alignment vertical="top"/>
      <protection locked="0"/>
    </xf>
    <xf numFmtId="216" fontId="65" fillId="0" borderId="4">
      <alignment vertical="center"/>
    </xf>
    <xf numFmtId="217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0" fontId="68" fillId="0" borderId="0" applyNumberFormat="0" applyFont="0" applyFill="0" applyBorder="0" applyProtection="0">
      <alignment horizontal="left" vertical="center"/>
    </xf>
    <xf numFmtId="208" fontId="15" fillId="0" borderId="0" applyFill="0" applyBorder="0" applyAlignment="0"/>
    <xf numFmtId="204" fontId="15" fillId="0" borderId="0" applyFill="0" applyBorder="0" applyAlignment="0"/>
    <xf numFmtId="208" fontId="15" fillId="0" borderId="0" applyFill="0" applyBorder="0" applyAlignment="0"/>
    <xf numFmtId="209" fontId="15" fillId="0" borderId="0" applyFill="0" applyBorder="0" applyAlignment="0"/>
    <xf numFmtId="204" fontId="15" fillId="0" borderId="0" applyFill="0" applyBorder="0" applyAlignment="0"/>
    <xf numFmtId="219" fontId="65" fillId="0" borderId="4">
      <alignment horizontal="right" vertical="center"/>
    </xf>
    <xf numFmtId="220" fontId="65" fillId="0" borderId="4">
      <alignment vertical="center"/>
    </xf>
    <xf numFmtId="221" fontId="65" fillId="0" borderId="4">
      <alignment vertical="center"/>
    </xf>
    <xf numFmtId="222" fontId="15" fillId="0" borderId="0">
      <alignment horizontal="left"/>
    </xf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69" fillId="9" borderId="0" applyNumberFormat="0" applyFont="0" applyFill="0" applyBorder="0" applyAlignment="0">
      <alignment vertical="center"/>
    </xf>
    <xf numFmtId="37" fontId="70" fillId="0" borderId="0"/>
    <xf numFmtId="0" fontId="60" fillId="0" borderId="0" applyNumberFormat="0" applyFill="0" applyBorder="0" applyAlignment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12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68" fillId="0" borderId="0"/>
    <xf numFmtId="223" fontId="15" fillId="0" borderId="0">
      <protection locked="0"/>
    </xf>
    <xf numFmtId="207" fontId="15" fillId="0" borderId="0" applyFont="0" applyFill="0" applyBorder="0" applyAlignment="0" applyProtection="0"/>
    <xf numFmtId="224" fontId="15" fillId="0" borderId="0" applyFont="0" applyFill="0" applyBorder="0" applyAlignment="0" applyProtection="0"/>
    <xf numFmtId="225" fontId="15" fillId="0" borderId="0" applyFont="0" applyFill="0" applyBorder="0" applyAlignment="0" applyProtection="0"/>
    <xf numFmtId="208" fontId="15" fillId="0" borderId="0" applyFill="0" applyBorder="0" applyAlignment="0"/>
    <xf numFmtId="204" fontId="15" fillId="0" borderId="0" applyFill="0" applyBorder="0" applyAlignment="0"/>
    <xf numFmtId="208" fontId="15" fillId="0" borderId="0" applyFill="0" applyBorder="0" applyAlignment="0"/>
    <xf numFmtId="209" fontId="15" fillId="0" borderId="0" applyFill="0" applyBorder="0" applyAlignment="0"/>
    <xf numFmtId="204" fontId="15" fillId="0" borderId="0" applyFill="0" applyBorder="0" applyAlignment="0"/>
    <xf numFmtId="9" fontId="72" fillId="0" borderId="0" applyFont="0" applyFill="0" applyProtection="0"/>
    <xf numFmtId="198" fontId="15" fillId="0" borderId="0" applyNumberFormat="0" applyFill="0" applyBorder="0" applyAlignment="0" applyProtection="0">
      <alignment horizontal="left"/>
    </xf>
    <xf numFmtId="222" fontId="14" fillId="0" borderId="0">
      <alignment vertical="center"/>
    </xf>
    <xf numFmtId="222" fontId="14" fillId="0" borderId="0">
      <alignment vertical="distributed"/>
    </xf>
    <xf numFmtId="0" fontId="72" fillId="0" borderId="0"/>
    <xf numFmtId="40" fontId="73" fillId="0" borderId="0" applyBorder="0">
      <alignment horizontal="right"/>
    </xf>
    <xf numFmtId="226" fontId="15" fillId="0" borderId="0">
      <alignment horizontal="center"/>
    </xf>
    <xf numFmtId="49" fontId="63" fillId="0" borderId="0" applyFill="0" applyBorder="0" applyAlignment="0"/>
    <xf numFmtId="225" fontId="15" fillId="0" borderId="0" applyFill="0" applyBorder="0" applyAlignment="0"/>
    <xf numFmtId="227" fontId="15" fillId="0" borderId="0" applyFill="0" applyBorder="0" applyAlignment="0"/>
    <xf numFmtId="0" fontId="74" fillId="9" borderId="0">
      <alignment horizontal="centerContinuous"/>
    </xf>
    <xf numFmtId="0" fontId="75" fillId="0" borderId="0" applyFill="0" applyBorder="0" applyProtection="0">
      <alignment horizontal="centerContinuous" vertical="center"/>
    </xf>
    <xf numFmtId="0" fontId="31" fillId="5" borderId="0" applyFill="0" applyBorder="0" applyProtection="0">
      <alignment horizontal="center" vertical="center"/>
    </xf>
    <xf numFmtId="0" fontId="76" fillId="0" borderId="103">
      <alignment horizontal="left"/>
    </xf>
    <xf numFmtId="228" fontId="15" fillId="0" borderId="0" applyFont="0" applyFill="0" applyBorder="0" applyAlignment="0" applyProtection="0"/>
    <xf numFmtId="229" fontId="15" fillId="0" borderId="0" applyFont="0" applyFill="0" applyBorder="0" applyAlignment="0" applyProtection="0"/>
    <xf numFmtId="0" fontId="77" fillId="0" borderId="0" applyNumberFormat="0" applyFont="0" applyFill="0" applyBorder="0" applyProtection="0">
      <alignment horizontal="center" vertical="center" wrapText="1"/>
    </xf>
    <xf numFmtId="0" fontId="78" fillId="0" borderId="0" applyNumberFormat="0" applyFill="0" applyBorder="0" applyAlignment="0" applyProtection="0"/>
    <xf numFmtId="230" fontId="12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/>
    <xf numFmtId="0" fontId="14" fillId="0" borderId="0">
      <alignment vertical="center"/>
    </xf>
    <xf numFmtId="199" fontId="15" fillId="0" borderId="0"/>
    <xf numFmtId="199" fontId="15" fillId="0" borderId="0"/>
    <xf numFmtId="199" fontId="15" fillId="0" borderId="0"/>
    <xf numFmtId="199" fontId="15" fillId="0" borderId="0"/>
    <xf numFmtId="199" fontId="15" fillId="0" borderId="0"/>
    <xf numFmtId="199" fontId="15" fillId="0" borderId="0"/>
    <xf numFmtId="199" fontId="15" fillId="0" borderId="0"/>
    <xf numFmtId="199" fontId="15" fillId="0" borderId="0"/>
    <xf numFmtId="199" fontId="15" fillId="0" borderId="0"/>
    <xf numFmtId="199" fontId="15" fillId="0" borderId="0"/>
    <xf numFmtId="199" fontId="15" fillId="0" borderId="0"/>
    <xf numFmtId="231" fontId="15" fillId="0" borderId="0" applyFont="0" applyFill="0" applyBorder="0" applyAlignment="0" applyProtection="0"/>
    <xf numFmtId="49" fontId="15" fillId="0" borderId="0" applyFont="0" applyFill="0" applyBorder="0" applyAlignment="0" applyProtection="0"/>
    <xf numFmtId="3" fontId="16" fillId="0" borderId="104">
      <alignment horizontal="center"/>
    </xf>
    <xf numFmtId="0" fontId="37" fillId="0" borderId="0"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40" fontId="82" fillId="0" borderId="0" applyFont="0" applyFill="0" applyBorder="0" applyAlignment="0" applyProtection="0"/>
    <xf numFmtId="38" fontId="82" fillId="0" borderId="0" applyFont="0" applyFill="0" applyBorder="0" applyAlignment="0" applyProtection="0"/>
    <xf numFmtId="40" fontId="83" fillId="0" borderId="0" applyFont="0" applyFill="0" applyBorder="0" applyAlignment="0" applyProtection="0"/>
    <xf numFmtId="38" fontId="83" fillId="0" borderId="0" applyFont="0" applyFill="0" applyBorder="0" applyAlignment="0" applyProtection="0"/>
    <xf numFmtId="181" fontId="38" fillId="0" borderId="101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10" fontId="42" fillId="0" borderId="0">
      <alignment vertical="center"/>
    </xf>
    <xf numFmtId="188" fontId="15" fillId="0" borderId="0">
      <protection locked="0"/>
    </xf>
    <xf numFmtId="9" fontId="34" fillId="5" borderId="0" applyFill="0" applyBorder="0" applyProtection="0">
      <alignment horizontal="right"/>
    </xf>
    <xf numFmtId="10" fontId="34" fillId="0" borderId="0" applyFill="0" applyBorder="0" applyProtection="0">
      <alignment horizontal="right"/>
    </xf>
    <xf numFmtId="9" fontId="15" fillId="0" borderId="0" applyFont="0" applyFill="0" applyBorder="0" applyAlignment="0" applyProtection="0">
      <alignment vertical="center"/>
    </xf>
    <xf numFmtId="0" fontId="12" fillId="0" borderId="105"/>
    <xf numFmtId="0" fontId="84" fillId="0" borderId="0"/>
    <xf numFmtId="181" fontId="85" fillId="0" borderId="27">
      <alignment vertical="center"/>
    </xf>
    <xf numFmtId="0" fontId="15" fillId="0" borderId="18" applyBorder="0"/>
    <xf numFmtId="218" fontId="86" fillId="0" borderId="106">
      <alignment vertical="center"/>
    </xf>
    <xf numFmtId="0" fontId="80" fillId="0" borderId="107"/>
    <xf numFmtId="4" fontId="80" fillId="0" borderId="18"/>
    <xf numFmtId="232" fontId="15" fillId="0" borderId="18"/>
    <xf numFmtId="0" fontId="15" fillId="0" borderId="18"/>
    <xf numFmtId="233" fontId="42" fillId="0" borderId="0">
      <alignment vertical="center"/>
    </xf>
    <xf numFmtId="181" fontId="30" fillId="0" borderId="27">
      <alignment vertical="center"/>
    </xf>
    <xf numFmtId="212" fontId="87" fillId="0" borderId="0" applyFont="0" applyFill="0" applyBorder="0" applyAlignment="0" applyProtection="0"/>
    <xf numFmtId="234" fontId="12" fillId="0" borderId="0">
      <alignment vertical="center"/>
    </xf>
    <xf numFmtId="235" fontId="6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88" fillId="0" borderId="99"/>
    <xf numFmtId="236" fontId="65" fillId="0" borderId="4" applyBorder="0">
      <alignment vertical="center"/>
    </xf>
    <xf numFmtId="237" fontId="89" fillId="0" borderId="0" applyFont="0" applyFill="0" applyBorder="0" applyAlignment="0" applyProtection="0"/>
    <xf numFmtId="238" fontId="14" fillId="0" borderId="0" applyFont="0" applyFill="0" applyBorder="0" applyAlignment="0" applyProtection="0"/>
    <xf numFmtId="0" fontId="90" fillId="0" borderId="0">
      <alignment vertical="center"/>
    </xf>
    <xf numFmtId="0" fontId="91" fillId="0" borderId="0">
      <alignment horizontal="center" vertical="center"/>
    </xf>
    <xf numFmtId="0" fontId="40" fillId="0" borderId="0"/>
    <xf numFmtId="4" fontId="37" fillId="0" borderId="0">
      <protection locked="0"/>
    </xf>
    <xf numFmtId="0" fontId="80" fillId="0" borderId="0"/>
    <xf numFmtId="4" fontId="37" fillId="0" borderId="0">
      <protection locked="0"/>
    </xf>
    <xf numFmtId="3" fontId="92" fillId="0" borderId="0" applyFont="0" applyFill="0" applyBorder="0" applyAlignment="0" applyProtection="0"/>
    <xf numFmtId="1" fontId="93" fillId="5" borderId="0" applyNumberFormat="0" applyFont="0" applyFill="0" applyBorder="0" applyAlignment="0">
      <alignment vertical="center"/>
    </xf>
    <xf numFmtId="0" fontId="69" fillId="9" borderId="0" applyNumberFormat="0" applyFont="0" applyFill="0" applyBorder="0" applyAlignment="0">
      <alignment vertical="center"/>
    </xf>
    <xf numFmtId="0" fontId="12" fillId="0" borderId="0"/>
    <xf numFmtId="0" fontId="94" fillId="0" borderId="0"/>
    <xf numFmtId="0" fontId="12" fillId="0" borderId="0"/>
    <xf numFmtId="1" fontId="95" fillId="5" borderId="0" applyNumberFormat="0" applyFont="0" applyFill="0" applyBorder="0" applyAlignment="0">
      <alignment vertical="center"/>
    </xf>
    <xf numFmtId="41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88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40" fontId="96" fillId="0" borderId="0">
      <protection locked="0"/>
    </xf>
    <xf numFmtId="179" fontId="96" fillId="0" borderId="0">
      <protection locked="0"/>
    </xf>
    <xf numFmtId="240" fontId="96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189" fontId="46" fillId="0" borderId="0">
      <protection locked="0"/>
    </xf>
    <xf numFmtId="188" fontId="15" fillId="0" borderId="0">
      <protection locked="0"/>
    </xf>
    <xf numFmtId="188" fontId="15" fillId="0" borderId="0">
      <protection locked="0"/>
    </xf>
    <xf numFmtId="0" fontId="12" fillId="0" borderId="0" applyFont="0" applyFill="0" applyBorder="0" applyAlignment="0" applyProtection="0"/>
    <xf numFmtId="181" fontId="12" fillId="0" borderId="0" applyNumberFormat="0" applyFont="0" applyFill="0" applyBorder="0" applyProtection="0">
      <alignment vertical="center"/>
    </xf>
    <xf numFmtId="202" fontId="34" fillId="5" borderId="0" applyFill="0" applyBorder="0" applyProtection="0">
      <alignment horizontal="right"/>
    </xf>
    <xf numFmtId="233" fontId="97" fillId="0" borderId="0" applyFont="0" applyFill="0" applyBorder="0" applyAlignment="0" applyProtection="0"/>
    <xf numFmtId="40" fontId="12" fillId="0" borderId="43"/>
    <xf numFmtId="241" fontId="16" fillId="0" borderId="0" applyFont="0" applyFill="0" applyBorder="0" applyAlignment="0" applyProtection="0"/>
    <xf numFmtId="242" fontId="16" fillId="0" borderId="0" applyFont="0" applyFill="0" applyBorder="0" applyAlignment="0" applyProtection="0"/>
    <xf numFmtId="243" fontId="97" fillId="0" borderId="4">
      <alignment vertical="center"/>
    </xf>
    <xf numFmtId="244" fontId="16" fillId="0" borderId="0" applyFont="0" applyFill="0" applyBorder="0" applyAlignment="0" applyProtection="0"/>
    <xf numFmtId="245" fontId="16" fillId="0" borderId="0" applyFont="0" applyFill="0" applyBorder="0" applyAlignment="0" applyProtection="0"/>
    <xf numFmtId="0" fontId="12" fillId="0" borderId="0" applyFont="0" applyFill="0" applyBorder="0" applyAlignment="0" applyProtection="0"/>
    <xf numFmtId="188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40" fontId="96" fillId="0" borderId="0">
      <protection locked="0"/>
    </xf>
    <xf numFmtId="179" fontId="96" fillId="0" borderId="0">
      <protection locked="0"/>
    </xf>
    <xf numFmtId="240" fontId="96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189" fontId="46" fillId="0" borderId="0">
      <protection locked="0"/>
    </xf>
    <xf numFmtId="188" fontId="15" fillId="0" borderId="0">
      <protection locked="0"/>
    </xf>
    <xf numFmtId="188" fontId="15" fillId="0" borderId="0">
      <protection locked="0"/>
    </xf>
    <xf numFmtId="246" fontId="12" fillId="0" borderId="0">
      <protection locked="0"/>
    </xf>
    <xf numFmtId="0" fontId="15" fillId="0" borderId="0"/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40" fontId="96" fillId="0" borderId="0">
      <protection locked="0"/>
    </xf>
    <xf numFmtId="179" fontId="96" fillId="0" borderId="0">
      <protection locked="0"/>
    </xf>
    <xf numFmtId="240" fontId="96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239" fontId="15" fillId="0" borderId="0">
      <protection locked="0"/>
    </xf>
    <xf numFmtId="189" fontId="46" fillId="0" borderId="0">
      <protection locked="0"/>
    </xf>
    <xf numFmtId="188" fontId="15" fillId="0" borderId="0">
      <protection locked="0"/>
    </xf>
    <xf numFmtId="0" fontId="1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5" fillId="0" borderId="0"/>
    <xf numFmtId="0" fontId="38" fillId="0" borderId="0"/>
    <xf numFmtId="0" fontId="38" fillId="0" borderId="0" applyProtection="0"/>
    <xf numFmtId="5" fontId="15" fillId="0" borderId="0" applyBorder="0"/>
    <xf numFmtId="0" fontId="37" fillId="0" borderId="69">
      <protection locked="0"/>
    </xf>
    <xf numFmtId="247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248" fontId="12" fillId="0" borderId="0">
      <protection locked="0"/>
    </xf>
    <xf numFmtId="249" fontId="12" fillId="0" borderId="0">
      <protection locked="0"/>
    </xf>
    <xf numFmtId="0" fontId="63" fillId="0" borderId="0"/>
    <xf numFmtId="41" fontId="63" fillId="0" borderId="0" applyFont="0" applyFill="0" applyBorder="0" applyAlignment="0" applyProtection="0">
      <alignment vertical="center"/>
    </xf>
    <xf numFmtId="190" fontId="15" fillId="0" borderId="0" applyFill="0" applyBorder="0" applyProtection="0"/>
    <xf numFmtId="251" fontId="15" fillId="0" borderId="0" applyFill="0" applyBorder="0" applyProtection="0"/>
    <xf numFmtId="176" fontId="15" fillId="0" borderId="0" applyFont="0" applyFill="0" applyBorder="0" applyAlignment="0" applyProtection="0">
      <alignment vertical="center"/>
    </xf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1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0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231" fontId="15" fillId="0" borderId="0" applyFont="0" applyFill="0" applyBorder="0" applyProtection="0">
      <alignment vertical="center"/>
    </xf>
    <xf numFmtId="252" fontId="15" fillId="0" borderId="0">
      <alignment vertical="center"/>
    </xf>
    <xf numFmtId="253" fontId="15" fillId="0" borderId="0" applyFont="0" applyFill="0" applyBorder="0" applyAlignment="0" applyProtection="0">
      <alignment vertical="center"/>
    </xf>
    <xf numFmtId="181" fontId="41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41" fillId="0" borderId="4">
      <alignment vertical="center"/>
    </xf>
    <xf numFmtId="181" fontId="41" fillId="0" borderId="4">
      <alignment vertical="center"/>
    </xf>
    <xf numFmtId="181" fontId="41" fillId="0" borderId="4">
      <alignment vertical="center"/>
    </xf>
    <xf numFmtId="181" fontId="41" fillId="0" borderId="4">
      <alignment vertical="center"/>
    </xf>
    <xf numFmtId="181" fontId="41" fillId="0" borderId="4">
      <alignment vertical="center"/>
    </xf>
    <xf numFmtId="181" fontId="41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3" fillId="0" borderId="4">
      <alignment vertical="center"/>
    </xf>
    <xf numFmtId="181" fontId="13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15" fillId="0" borderId="4">
      <alignment vertical="center"/>
    </xf>
    <xf numFmtId="181" fontId="42" fillId="0" borderId="98" applyBorder="0">
      <alignment vertical="center"/>
    </xf>
    <xf numFmtId="237" fontId="12" fillId="0" borderId="0">
      <alignment vertical="center"/>
    </xf>
    <xf numFmtId="181" fontId="42" fillId="0" borderId="98" applyBorder="0">
      <alignment vertical="center"/>
    </xf>
    <xf numFmtId="3" fontId="44" fillId="0" borderId="100">
      <alignment horizontal="right" vertical="center"/>
    </xf>
    <xf numFmtId="0" fontId="34" fillId="0" borderId="0">
      <alignment horizontal="center" vertical="center"/>
    </xf>
    <xf numFmtId="0" fontId="34" fillId="0" borderId="0">
      <alignment horizontal="center" vertical="center"/>
    </xf>
    <xf numFmtId="3" fontId="44" fillId="0" borderId="100">
      <alignment horizontal="right" vertical="center"/>
    </xf>
    <xf numFmtId="0" fontId="15" fillId="0" borderId="0"/>
    <xf numFmtId="0" fontId="14" fillId="0" borderId="0">
      <alignment vertical="center"/>
    </xf>
    <xf numFmtId="0" fontId="15" fillId="0" borderId="0"/>
    <xf numFmtId="181" fontId="12" fillId="0" borderId="80" applyBorder="0"/>
    <xf numFmtId="2" fontId="44" fillId="0" borderId="100">
      <alignment horizontal="right" vertical="center"/>
    </xf>
    <xf numFmtId="181" fontId="12" fillId="0" borderId="80" applyBorder="0"/>
    <xf numFmtId="0" fontId="12" fillId="0" borderId="80" applyBorder="0"/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60" fillId="0" borderId="0"/>
    <xf numFmtId="0" fontId="50" fillId="0" borderId="0">
      <protection locked="0"/>
    </xf>
    <xf numFmtId="0" fontId="15" fillId="0" borderId="0">
      <protection locked="0"/>
    </xf>
    <xf numFmtId="0" fontId="50" fillId="0" borderId="0">
      <protection locked="0"/>
    </xf>
    <xf numFmtId="0" fontId="15" fillId="0" borderId="0">
      <protection locked="0"/>
    </xf>
    <xf numFmtId="41" fontId="104" fillId="0" borderId="0" applyFont="0" applyFill="0" applyBorder="0" applyAlignment="0" applyProtection="0"/>
    <xf numFmtId="43" fontId="104" fillId="0" borderId="0" applyFont="0" applyFill="0" applyBorder="0" applyAlignment="0" applyProtection="0"/>
    <xf numFmtId="37" fontId="105" fillId="0" borderId="0"/>
    <xf numFmtId="187" fontId="34" fillId="0" borderId="0" applyFill="0" applyBorder="0" applyAlignment="0"/>
    <xf numFmtId="197" fontId="15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0" fontId="17" fillId="0" borderId="0"/>
    <xf numFmtId="38" fontId="13" fillId="0" borderId="0" applyFont="0" applyFill="0" applyBorder="0" applyAlignment="0" applyProtection="0"/>
    <xf numFmtId="218" fontId="15" fillId="0" borderId="0" applyFill="0" applyBorder="0" applyProtection="0">
      <alignment vertical="center"/>
    </xf>
    <xf numFmtId="218" fontId="15" fillId="0" borderId="0" applyFill="0" applyBorder="0" applyProtection="0">
      <alignment vertical="center"/>
    </xf>
    <xf numFmtId="254" fontId="106" fillId="0" borderId="0" applyFill="0" applyBorder="0" applyProtection="0">
      <alignment vertical="center"/>
    </xf>
    <xf numFmtId="254" fontId="15" fillId="0" borderId="0" applyFill="0" applyBorder="0" applyProtection="0">
      <alignment vertical="center"/>
    </xf>
    <xf numFmtId="254" fontId="15" fillId="0" borderId="0" applyFill="0" applyBorder="0" applyProtection="0">
      <alignment vertical="center"/>
    </xf>
    <xf numFmtId="254" fontId="15" fillId="0" borderId="0" applyFill="0" applyBorder="0" applyProtection="0">
      <alignment vertical="center"/>
    </xf>
    <xf numFmtId="41" fontId="60" fillId="0" borderId="0" applyFont="0" applyFill="0" applyBorder="0" applyAlignment="0" applyProtection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255" fontId="15" fillId="0" borderId="0" applyFill="0" applyBorder="0" applyProtection="0">
      <alignment vertical="center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189" fontId="10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189" fontId="10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189" fontId="107" fillId="0" borderId="0">
      <protection locked="0"/>
    </xf>
    <xf numFmtId="4" fontId="37" fillId="0" borderId="0">
      <protection locked="0"/>
    </xf>
    <xf numFmtId="189" fontId="10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189" fontId="10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0" fontId="15" fillId="0" borderId="0"/>
    <xf numFmtId="210" fontId="15" fillId="0" borderId="0"/>
    <xf numFmtId="0" fontId="15" fillId="0" borderId="0"/>
    <xf numFmtId="0" fontId="15" fillId="0" borderId="0"/>
    <xf numFmtId="3" fontId="13" fillId="0" borderId="0" applyFont="0" applyFill="0" applyBorder="0" applyAlignment="0" applyProtection="0"/>
    <xf numFmtId="3" fontId="15" fillId="0" borderId="0" applyFill="0" applyBorder="0" applyProtection="0">
      <alignment vertical="center"/>
    </xf>
    <xf numFmtId="3" fontId="13" fillId="0" borderId="0" applyFont="0" applyFill="0" applyBorder="0" applyAlignment="0" applyProtection="0"/>
    <xf numFmtId="256" fontId="13" fillId="0" borderId="0" applyFont="0" applyFill="0" applyBorder="0" applyAlignment="0" applyProtection="0"/>
    <xf numFmtId="0" fontId="60" fillId="0" borderId="0" applyFont="0" applyFill="0" applyBorder="0" applyAlignment="0" applyProtection="0"/>
    <xf numFmtId="256" fontId="13" fillId="0" borderId="0" applyFont="0" applyFill="0" applyBorder="0" applyAlignment="0" applyProtection="0"/>
    <xf numFmtId="256" fontId="13" fillId="0" borderId="0" applyFont="0" applyFill="0" applyBorder="0" applyAlignment="0" applyProtection="0"/>
    <xf numFmtId="257" fontId="15" fillId="0" borderId="0" applyFill="0" applyBorder="0" applyProtection="0">
      <alignment vertical="center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58" fontId="37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189" fontId="107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189" fontId="107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189" fontId="107" fillId="0" borderId="0">
      <protection locked="0"/>
    </xf>
    <xf numFmtId="212" fontId="15" fillId="0" borderId="0">
      <protection locked="0"/>
    </xf>
    <xf numFmtId="189" fontId="107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212" fontId="15" fillId="0" borderId="0">
      <protection locked="0"/>
    </xf>
    <xf numFmtId="189" fontId="107" fillId="0" borderId="0">
      <protection locked="0"/>
    </xf>
    <xf numFmtId="258" fontId="37" fillId="0" borderId="0">
      <protection locked="0"/>
    </xf>
    <xf numFmtId="258" fontId="37" fillId="0" borderId="0">
      <protection locked="0"/>
    </xf>
    <xf numFmtId="258" fontId="37" fillId="0" borderId="0">
      <protection locked="0"/>
    </xf>
    <xf numFmtId="258" fontId="37" fillId="0" borderId="0">
      <protection locked="0"/>
    </xf>
    <xf numFmtId="258" fontId="37" fillId="0" borderId="0">
      <protection locked="0"/>
    </xf>
    <xf numFmtId="258" fontId="37" fillId="0" borderId="0">
      <protection locked="0"/>
    </xf>
    <xf numFmtId="258" fontId="37" fillId="0" borderId="0">
      <protection locked="0"/>
    </xf>
    <xf numFmtId="258" fontId="37" fillId="0" borderId="0">
      <protection locked="0"/>
    </xf>
    <xf numFmtId="259" fontId="15" fillId="0" borderId="0"/>
    <xf numFmtId="182" fontId="15" fillId="0" borderId="0" applyFont="0" applyFill="0" applyBorder="0" applyAlignment="0" applyProtection="0"/>
    <xf numFmtId="260" fontId="15" fillId="0" borderId="0" applyFill="0" applyBorder="0" applyProtection="0">
      <alignment vertical="center"/>
    </xf>
    <xf numFmtId="182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68" fillId="0" borderId="0"/>
    <xf numFmtId="213" fontId="15" fillId="0" borderId="0"/>
    <xf numFmtId="0" fontId="68" fillId="0" borderId="0"/>
    <xf numFmtId="0" fontId="68" fillId="0" borderId="0"/>
    <xf numFmtId="0" fontId="15" fillId="0" borderId="0" applyFill="0" applyBorder="0" applyProtection="0">
      <alignment vertical="center"/>
    </xf>
    <xf numFmtId="0" fontId="60" fillId="0" borderId="0" applyProtection="0"/>
    <xf numFmtId="189" fontId="107" fillId="0" borderId="0">
      <protection locked="0"/>
    </xf>
    <xf numFmtId="189" fontId="107" fillId="0" borderId="0">
      <protection locked="0"/>
    </xf>
    <xf numFmtId="0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8" fillId="0" borderId="0"/>
    <xf numFmtId="214" fontId="15" fillId="0" borderId="0"/>
    <xf numFmtId="0" fontId="68" fillId="0" borderId="0"/>
    <xf numFmtId="0" fontId="68" fillId="0" borderId="0"/>
    <xf numFmtId="0" fontId="14" fillId="0" borderId="0" applyFont="0" applyFill="0" applyBorder="0" applyAlignment="0" applyProtection="0"/>
    <xf numFmtId="215" fontId="34" fillId="0" borderId="0" applyFont="0" applyFill="0" applyBorder="0" applyAlignment="0" applyProtection="0">
      <alignment vertical="center"/>
    </xf>
    <xf numFmtId="215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7" fillId="0" borderId="0">
      <protection locked="0"/>
    </xf>
    <xf numFmtId="0" fontId="108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108" fillId="0" borderId="0">
      <protection locked="0"/>
    </xf>
    <xf numFmtId="0" fontId="37" fillId="0" borderId="0">
      <protection locked="0"/>
    </xf>
    <xf numFmtId="2" fontId="15" fillId="0" borderId="0" applyFill="0" applyBorder="0" applyProtection="0">
      <alignment vertical="center"/>
    </xf>
    <xf numFmtId="2" fontId="60" fillId="0" borderId="0" applyProtection="0"/>
    <xf numFmtId="189" fontId="107" fillId="0" borderId="0">
      <protection locked="0"/>
    </xf>
    <xf numFmtId="189" fontId="107" fillId="0" borderId="0">
      <protection locked="0"/>
    </xf>
    <xf numFmtId="2" fontId="13" fillId="0" borderId="0" applyFont="0" applyFill="0" applyBorder="0" applyAlignment="0" applyProtection="0"/>
    <xf numFmtId="38" fontId="18" fillId="5" borderId="0" applyNumberFormat="0" applyBorder="0" applyAlignment="0" applyProtection="0"/>
    <xf numFmtId="0" fontId="18" fillId="54" borderId="0" applyNumberFormat="0" applyBorder="0" applyProtection="0">
      <alignment vertical="center"/>
    </xf>
    <xf numFmtId="38" fontId="18" fillId="9" borderId="0" applyNumberFormat="0" applyBorder="0" applyAlignment="0" applyProtection="0"/>
    <xf numFmtId="38" fontId="18" fillId="9" borderId="0" applyNumberFormat="0" applyBorder="0" applyAlignment="0" applyProtection="0"/>
    <xf numFmtId="0" fontId="19" fillId="0" borderId="0">
      <alignment horizontal="left"/>
    </xf>
    <xf numFmtId="0" fontId="20" fillId="0" borderId="116" applyNumberFormat="0" applyProtection="0">
      <alignment vertical="center"/>
    </xf>
    <xf numFmtId="0" fontId="20" fillId="0" borderId="117">
      <alignment horizontal="left" vertical="center"/>
    </xf>
    <xf numFmtId="0" fontId="20" fillId="0" borderId="117">
      <alignment horizontal="left" vertical="center"/>
    </xf>
    <xf numFmtId="0" fontId="20" fillId="0" borderId="118">
      <alignment horizontal="left"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Protection="0">
      <alignment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Protection="0">
      <alignment vertical="center"/>
    </xf>
    <xf numFmtId="0" fontId="20" fillId="0" borderId="0" applyNumberFormat="0" applyFill="0" applyBorder="0" applyAlignment="0" applyProtection="0"/>
    <xf numFmtId="189" fontId="79" fillId="0" borderId="0">
      <protection locked="0"/>
    </xf>
    <xf numFmtId="0" fontId="21" fillId="0" borderId="0" applyProtection="0"/>
    <xf numFmtId="189" fontId="109" fillId="0" borderId="0">
      <protection locked="0"/>
    </xf>
    <xf numFmtId="189" fontId="109" fillId="0" borderId="0">
      <protection locked="0"/>
    </xf>
    <xf numFmtId="189" fontId="109" fillId="0" borderId="0">
      <protection locked="0"/>
    </xf>
    <xf numFmtId="189" fontId="109" fillId="0" borderId="0">
      <protection locked="0"/>
    </xf>
    <xf numFmtId="189" fontId="109" fillId="0" borderId="0">
      <protection locked="0"/>
    </xf>
    <xf numFmtId="189" fontId="79" fillId="0" borderId="0">
      <protection locked="0"/>
    </xf>
    <xf numFmtId="0" fontId="20" fillId="0" borderId="0" applyProtection="0"/>
    <xf numFmtId="189" fontId="109" fillId="0" borderId="0">
      <protection locked="0"/>
    </xf>
    <xf numFmtId="189" fontId="109" fillId="0" borderId="0">
      <protection locked="0"/>
    </xf>
    <xf numFmtId="189" fontId="109" fillId="0" borderId="0">
      <protection locked="0"/>
    </xf>
    <xf numFmtId="189" fontId="109" fillId="0" borderId="0">
      <protection locked="0"/>
    </xf>
    <xf numFmtId="189" fontId="109" fillId="0" borderId="0">
      <protection locked="0"/>
    </xf>
    <xf numFmtId="10" fontId="18" fillId="5" borderId="119" applyNumberFormat="0" applyBorder="0" applyAlignment="0" applyProtection="0"/>
    <xf numFmtId="10" fontId="18" fillId="5" borderId="119" applyNumberFormat="0" applyBorder="0" applyAlignment="0" applyProtection="0"/>
    <xf numFmtId="0" fontId="18" fillId="54" borderId="0" applyNumberFormat="0" applyBorder="0" applyProtection="0">
      <alignment vertical="center"/>
    </xf>
    <xf numFmtId="10" fontId="18" fillId="55" borderId="119" applyNumberFormat="0" applyBorder="0" applyAlignment="0" applyProtection="0"/>
    <xf numFmtId="10" fontId="18" fillId="55" borderId="119" applyNumberFormat="0" applyBorder="0" applyAlignment="0" applyProtection="0"/>
    <xf numFmtId="222" fontId="15" fillId="0" borderId="0">
      <alignment horizontal="left"/>
    </xf>
    <xf numFmtId="261" fontId="110" fillId="0" borderId="0">
      <alignment horizontal="left"/>
    </xf>
    <xf numFmtId="0" fontId="22" fillId="0" borderId="68"/>
    <xf numFmtId="0" fontId="12" fillId="0" borderId="0"/>
    <xf numFmtId="0" fontId="12" fillId="0" borderId="0"/>
    <xf numFmtId="0" fontId="15" fillId="0" borderId="0"/>
    <xf numFmtId="0" fontId="15" fillId="0" borderId="0"/>
    <xf numFmtId="262" fontId="15" fillId="0" borderId="0"/>
    <xf numFmtId="0" fontId="15" fillId="0" borderId="0"/>
    <xf numFmtId="263" fontId="12" fillId="0" borderId="0"/>
    <xf numFmtId="40" fontId="15" fillId="0" borderId="0">
      <alignment vertical="center"/>
    </xf>
    <xf numFmtId="182" fontId="14" fillId="0" borderId="0">
      <alignment vertical="center"/>
    </xf>
    <xf numFmtId="186" fontId="15" fillId="0" borderId="0">
      <alignment vertical="center"/>
    </xf>
    <xf numFmtId="182" fontId="14" fillId="0" borderId="0">
      <alignment vertical="center"/>
    </xf>
    <xf numFmtId="0" fontId="15" fillId="0" borderId="0">
      <alignment vertical="center"/>
    </xf>
    <xf numFmtId="10" fontId="15" fillId="0" borderId="0" applyFill="0" applyBorder="0" applyProtection="0">
      <alignment vertical="center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64" fontId="37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189" fontId="107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189" fontId="107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189" fontId="107" fillId="0" borderId="0">
      <protection locked="0"/>
    </xf>
    <xf numFmtId="223" fontId="15" fillId="0" borderId="0">
      <protection locked="0"/>
    </xf>
    <xf numFmtId="189" fontId="107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223" fontId="15" fillId="0" borderId="0">
      <protection locked="0"/>
    </xf>
    <xf numFmtId="189" fontId="107" fillId="0" borderId="0">
      <protection locked="0"/>
    </xf>
    <xf numFmtId="264" fontId="37" fillId="0" borderId="0">
      <protection locked="0"/>
    </xf>
    <xf numFmtId="264" fontId="37" fillId="0" borderId="0">
      <protection locked="0"/>
    </xf>
    <xf numFmtId="264" fontId="37" fillId="0" borderId="0">
      <protection locked="0"/>
    </xf>
    <xf numFmtId="264" fontId="37" fillId="0" borderId="0">
      <protection locked="0"/>
    </xf>
    <xf numFmtId="264" fontId="37" fillId="0" borderId="0">
      <protection locked="0"/>
    </xf>
    <xf numFmtId="264" fontId="37" fillId="0" borderId="0">
      <protection locked="0"/>
    </xf>
    <xf numFmtId="264" fontId="37" fillId="0" borderId="0">
      <protection locked="0"/>
    </xf>
    <xf numFmtId="264" fontId="37" fillId="0" borderId="0">
      <protection locked="0"/>
    </xf>
    <xf numFmtId="198" fontId="15" fillId="0" borderId="0" applyNumberFormat="0" applyFill="0" applyBorder="0" applyAlignment="0" applyProtection="0">
      <alignment horizontal="left"/>
    </xf>
    <xf numFmtId="30" fontId="111" fillId="0" borderId="0" applyNumberFormat="0" applyFill="0" applyBorder="0" applyAlignment="0" applyProtection="0">
      <alignment horizontal="left"/>
    </xf>
    <xf numFmtId="0" fontId="13" fillId="56" borderId="0"/>
    <xf numFmtId="0" fontId="22" fillId="0" borderId="0"/>
    <xf numFmtId="226" fontId="15" fillId="0" borderId="0">
      <alignment horizontal="center"/>
    </xf>
    <xf numFmtId="265" fontId="112" fillId="0" borderId="0">
      <alignment horizontal="center"/>
    </xf>
    <xf numFmtId="0" fontId="15" fillId="0" borderId="120" applyNumberFormat="0" applyFill="0" applyProtection="0">
      <alignment vertical="center"/>
    </xf>
    <xf numFmtId="0" fontId="60" fillId="0" borderId="121" applyProtection="0"/>
    <xf numFmtId="189" fontId="107" fillId="0" borderId="121">
      <protection locked="0"/>
    </xf>
    <xf numFmtId="189" fontId="107" fillId="0" borderId="121">
      <protection locked="0"/>
    </xf>
    <xf numFmtId="0" fontId="13" fillId="0" borderId="122" applyNumberFormat="0" applyFont="0" applyFill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8" fillId="1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103" fillId="60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103" fillId="6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3" borderId="112" applyNumberFormat="0" applyAlignment="0" applyProtection="0">
      <alignment vertical="center"/>
    </xf>
    <xf numFmtId="0" fontId="115" fillId="61" borderId="123" applyNumberFormat="0" applyAlignment="0" applyProtection="0">
      <alignment vertical="center"/>
    </xf>
    <xf numFmtId="0" fontId="114" fillId="3" borderId="112" applyNumberFormat="0" applyAlignment="0" applyProtection="0">
      <alignment vertical="center"/>
    </xf>
    <xf numFmtId="0" fontId="115" fillId="61" borderId="123" applyNumberFormat="0" applyAlignment="0" applyProtection="0">
      <alignment vertical="center"/>
    </xf>
    <xf numFmtId="266" fontId="12" fillId="0" borderId="0">
      <protection locked="0"/>
    </xf>
    <xf numFmtId="230" fontId="12" fillId="0" borderId="0">
      <protection locked="0"/>
    </xf>
    <xf numFmtId="267" fontId="37" fillId="0" borderId="0">
      <protection locked="0"/>
    </xf>
    <xf numFmtId="267" fontId="37" fillId="0" borderId="0">
      <protection locked="0"/>
    </xf>
    <xf numFmtId="0" fontId="37" fillId="0" borderId="0">
      <protection locked="0"/>
    </xf>
    <xf numFmtId="0" fontId="79" fillId="0" borderId="0">
      <protection locked="0"/>
    </xf>
    <xf numFmtId="0" fontId="37" fillId="0" borderId="0">
      <protection locked="0"/>
    </xf>
    <xf numFmtId="0" fontId="79" fillId="0" borderId="0">
      <protection locked="0"/>
    </xf>
    <xf numFmtId="199" fontId="15" fillId="0" borderId="0"/>
    <xf numFmtId="268" fontId="12" fillId="0" borderId="0"/>
    <xf numFmtId="199" fontId="15" fillId="0" borderId="0"/>
    <xf numFmtId="268" fontId="12" fillId="0" borderId="0"/>
    <xf numFmtId="199" fontId="15" fillId="0" borderId="0"/>
    <xf numFmtId="268" fontId="12" fillId="0" borderId="0"/>
    <xf numFmtId="199" fontId="15" fillId="0" borderId="0"/>
    <xf numFmtId="268" fontId="12" fillId="0" borderId="0"/>
    <xf numFmtId="199" fontId="15" fillId="0" borderId="0"/>
    <xf numFmtId="268" fontId="12" fillId="0" borderId="0"/>
    <xf numFmtId="199" fontId="15" fillId="0" borderId="0"/>
    <xf numFmtId="268" fontId="12" fillId="0" borderId="0"/>
    <xf numFmtId="199" fontId="15" fillId="0" borderId="0"/>
    <xf numFmtId="268" fontId="12" fillId="0" borderId="0"/>
    <xf numFmtId="199" fontId="15" fillId="0" borderId="0"/>
    <xf numFmtId="268" fontId="12" fillId="0" borderId="0"/>
    <xf numFmtId="199" fontId="15" fillId="0" borderId="0"/>
    <xf numFmtId="268" fontId="12" fillId="0" borderId="0"/>
    <xf numFmtId="199" fontId="15" fillId="0" borderId="0"/>
    <xf numFmtId="268" fontId="12" fillId="0" borderId="0"/>
    <xf numFmtId="199" fontId="15" fillId="0" borderId="0"/>
    <xf numFmtId="268" fontId="12" fillId="0" borderId="0"/>
    <xf numFmtId="0" fontId="116" fillId="12" borderId="0" applyNumberFormat="0" applyBorder="0" applyAlignment="0" applyProtection="0">
      <alignment vertical="center"/>
    </xf>
    <xf numFmtId="0" fontId="117" fillId="41" borderId="0" applyNumberFormat="0" applyBorder="0" applyAlignment="0" applyProtection="0">
      <alignment vertical="center"/>
    </xf>
    <xf numFmtId="0" fontId="116" fillId="12" borderId="0" applyNumberFormat="0" applyBorder="0" applyAlignment="0" applyProtection="0">
      <alignment vertical="center"/>
    </xf>
    <xf numFmtId="0" fontId="117" fillId="41" borderId="0" applyNumberFormat="0" applyBorder="0" applyAlignment="0" applyProtection="0">
      <alignment vertical="center"/>
    </xf>
    <xf numFmtId="231" fontId="15" fillId="0" borderId="0" applyFont="0" applyFill="0" applyBorder="0" applyAlignment="0" applyProtection="0"/>
    <xf numFmtId="0" fontId="37" fillId="0" borderId="0">
      <protection locked="0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65">
      <alignment vertical="center"/>
    </xf>
    <xf numFmtId="0" fontId="23" fillId="0" borderId="124">
      <alignment vertical="center"/>
    </xf>
    <xf numFmtId="0" fontId="23" fillId="0" borderId="125">
      <alignment vertical="center"/>
    </xf>
    <xf numFmtId="0" fontId="23" fillId="0" borderId="125">
      <alignment vertical="center"/>
    </xf>
    <xf numFmtId="0" fontId="23" fillId="0" borderId="125">
      <alignment vertical="center"/>
    </xf>
    <xf numFmtId="0" fontId="23" fillId="0" borderId="125">
      <alignment vertical="center"/>
    </xf>
    <xf numFmtId="0" fontId="23" fillId="0" borderId="125">
      <alignment vertical="center"/>
    </xf>
    <xf numFmtId="0" fontId="23" fillId="0" borderId="125">
      <alignment vertical="center"/>
    </xf>
    <xf numFmtId="0" fontId="23" fillId="0" borderId="125">
      <alignment vertical="center"/>
    </xf>
    <xf numFmtId="0" fontId="23" fillId="0" borderId="125">
      <alignment vertical="center"/>
    </xf>
    <xf numFmtId="0" fontId="23" fillId="0" borderId="125">
      <alignment vertical="center"/>
    </xf>
    <xf numFmtId="0" fontId="23" fillId="0" borderId="125">
      <alignment vertical="center"/>
    </xf>
    <xf numFmtId="0" fontId="23" fillId="0" borderId="125">
      <alignment vertical="center"/>
    </xf>
    <xf numFmtId="0" fontId="23" fillId="0" borderId="125">
      <alignment vertical="center"/>
    </xf>
    <xf numFmtId="0" fontId="81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5" fillId="62" borderId="126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5" fillId="62" borderId="126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02" fillId="16" borderId="114" applyNumberFormat="0" applyFont="0" applyAlignment="0" applyProtection="0">
      <alignment vertical="center"/>
    </xf>
    <xf numFmtId="0" fontId="15" fillId="62" borderId="126" applyNumberFormat="0" applyFont="0" applyAlignment="0" applyProtection="0">
      <alignment vertical="center"/>
    </xf>
    <xf numFmtId="0" fontId="15" fillId="62" borderId="126" applyNumberFormat="0" applyFont="0" applyAlignment="0" applyProtection="0">
      <alignment vertical="center"/>
    </xf>
    <xf numFmtId="0" fontId="14" fillId="0" borderId="0" applyNumberFormat="0" applyFont="0" applyFill="0" applyBorder="0" applyProtection="0">
      <alignment horizontal="distributed" vertical="center" justifyLastLine="1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69" fontId="12" fillId="0" borderId="0" applyFont="0" applyFill="0" applyBorder="0" applyProtection="0">
      <alignment horizontal="center" vertical="center"/>
    </xf>
    <xf numFmtId="270" fontId="12" fillId="0" borderId="0" applyFont="0" applyFill="0" applyBorder="0" applyProtection="0">
      <alignment horizontal="center"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15" fillId="0" borderId="0" applyFill="0" applyBorder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ill="0" applyBorder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ill="0" applyBorder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271" fontId="15" fillId="0" borderId="0" applyFont="0" applyFill="0" applyBorder="0" applyAlignment="0" applyProtection="0"/>
    <xf numFmtId="250" fontId="14" fillId="0" borderId="0" applyFont="0" applyFill="0" applyBorder="0" applyAlignment="0" applyProtection="0"/>
    <xf numFmtId="0" fontId="12" fillId="0" borderId="105"/>
    <xf numFmtId="0" fontId="119" fillId="13" borderId="0" applyNumberFormat="0" applyBorder="0" applyAlignment="0" applyProtection="0">
      <alignment vertical="center"/>
    </xf>
    <xf numFmtId="0" fontId="120" fillId="6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120" fillId="63" borderId="0" applyNumberFormat="0" applyBorder="0" applyAlignment="0" applyProtection="0">
      <alignment vertical="center"/>
    </xf>
    <xf numFmtId="272" fontId="121" fillId="0" borderId="127" applyFont="0" applyFill="0" applyAlignment="0" applyProtection="0">
      <alignment horizontal="center" vertical="center"/>
    </xf>
    <xf numFmtId="0" fontId="84" fillId="0" borderId="0"/>
    <xf numFmtId="0" fontId="122" fillId="0" borderId="0"/>
    <xf numFmtId="0" fontId="122" fillId="0" borderId="0"/>
    <xf numFmtId="0" fontId="15" fillId="0" borderId="0"/>
    <xf numFmtId="0" fontId="14" fillId="0" borderId="0" applyNumberFormat="0" applyFont="0" applyFill="0" applyBorder="0" applyProtection="0">
      <alignment horizontal="centerContinuous" vertical="center"/>
    </xf>
    <xf numFmtId="0" fontId="26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4" fillId="15" borderId="113" applyNumberFormat="0" applyAlignment="0" applyProtection="0">
      <alignment vertical="center"/>
    </xf>
    <xf numFmtId="0" fontId="125" fillId="64" borderId="128" applyNumberFormat="0" applyAlignment="0" applyProtection="0">
      <alignment vertical="center"/>
    </xf>
    <xf numFmtId="0" fontId="124" fillId="15" borderId="113" applyNumberFormat="0" applyAlignment="0" applyProtection="0">
      <alignment vertical="center"/>
    </xf>
    <xf numFmtId="0" fontId="125" fillId="64" borderId="128" applyNumberFormat="0" applyAlignment="0" applyProtection="0">
      <alignment vertical="center"/>
    </xf>
    <xf numFmtId="0" fontId="126" fillId="0" borderId="0">
      <alignment vertical="center"/>
    </xf>
    <xf numFmtId="273" fontId="127" fillId="0" borderId="0">
      <alignment vertical="center"/>
    </xf>
    <xf numFmtId="234" fontId="12" fillId="0" borderId="0">
      <alignment vertical="center"/>
    </xf>
    <xf numFmtId="274" fontId="13" fillId="0" borderId="0">
      <alignment vertical="center"/>
    </xf>
    <xf numFmtId="274" fontId="13" fillId="0" borderId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254" fontId="15" fillId="0" borderId="0" applyFill="0" applyBorder="0" applyProtection="0">
      <alignment vertical="center"/>
    </xf>
    <xf numFmtId="254" fontId="15" fillId="0" borderId="0" applyFill="0" applyBorder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235" fontId="63" fillId="0" borderId="0"/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235" fontId="63" fillId="0" borderId="0"/>
    <xf numFmtId="235" fontId="63" fillId="0" borderId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275" fontId="13" fillId="0" borderId="0" applyFont="0" applyFill="0" applyProtection="0"/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235" fontId="63" fillId="0" borderId="0"/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235" fontId="63" fillId="0" borderId="0"/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35" fontId="63" fillId="0" borderId="0"/>
    <xf numFmtId="41" fontId="15" fillId="0" borderId="0" applyFont="0" applyFill="0" applyBorder="0" applyAlignment="0" applyProtection="0">
      <alignment vertical="center"/>
    </xf>
    <xf numFmtId="254" fontId="106" fillId="0" borderId="0" applyFill="0" applyBorder="0" applyProtection="0">
      <alignment vertical="center"/>
    </xf>
    <xf numFmtId="254" fontId="15" fillId="0" borderId="0" applyFill="0" applyBorder="0" applyProtection="0">
      <alignment vertical="center"/>
    </xf>
    <xf numFmtId="254" fontId="15" fillId="0" borderId="0" applyFill="0" applyBorder="0" applyProtection="0">
      <alignment vertical="center"/>
    </xf>
    <xf numFmtId="254" fontId="15" fillId="0" borderId="0" applyFill="0" applyBorder="0" applyProtection="0">
      <alignment vertical="center"/>
    </xf>
    <xf numFmtId="254" fontId="15" fillId="0" borderId="0" applyFill="0" applyBorder="0" applyProtection="0">
      <alignment vertical="center"/>
    </xf>
    <xf numFmtId="254" fontId="15" fillId="0" borderId="0" applyFill="0" applyBorder="0" applyProtection="0">
      <alignment vertical="center"/>
    </xf>
    <xf numFmtId="235" fontId="63" fillId="0" borderId="0"/>
    <xf numFmtId="41" fontId="15" fillId="0" borderId="0" applyFont="0" applyFill="0" applyBorder="0" applyAlignment="0" applyProtection="0">
      <alignment vertical="center"/>
    </xf>
    <xf numFmtId="254" fontId="15" fillId="0" borderId="0" applyFill="0" applyBorder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235" fontId="63" fillId="0" borderId="0"/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254" fontId="15" fillId="0" borderId="0" applyFill="0" applyBorder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27" fillId="0" borderId="37" applyNumberFormat="0" applyFill="0" applyAlignment="0" applyProtection="0">
      <alignment vertical="center"/>
    </xf>
    <xf numFmtId="0" fontId="128" fillId="0" borderId="129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8" fillId="0" borderId="129" applyNumberFormat="0" applyFill="0" applyAlignment="0" applyProtection="0">
      <alignment vertical="center"/>
    </xf>
    <xf numFmtId="0" fontId="3" fillId="0" borderId="115" applyNumberFormat="0" applyFill="0" applyAlignment="0" applyProtection="0">
      <alignment vertical="center"/>
    </xf>
    <xf numFmtId="0" fontId="129" fillId="0" borderId="130" applyNumberFormat="0" applyFill="0" applyAlignment="0" applyProtection="0">
      <alignment vertical="center"/>
    </xf>
    <xf numFmtId="0" fontId="3" fillId="0" borderId="115" applyNumberFormat="0" applyFill="0" applyAlignment="0" applyProtection="0">
      <alignment vertical="center"/>
    </xf>
    <xf numFmtId="0" fontId="129" fillId="0" borderId="130" applyNumberFormat="0" applyFill="0" applyAlignment="0" applyProtection="0">
      <alignment vertical="center"/>
    </xf>
    <xf numFmtId="0" fontId="130" fillId="14" borderId="112" applyNumberFormat="0" applyAlignment="0" applyProtection="0">
      <alignment vertical="center"/>
    </xf>
    <xf numFmtId="0" fontId="131" fillId="45" borderId="123" applyNumberFormat="0" applyAlignment="0" applyProtection="0">
      <alignment vertical="center"/>
    </xf>
    <xf numFmtId="0" fontId="130" fillId="14" borderId="112" applyNumberFormat="0" applyAlignment="0" applyProtection="0">
      <alignment vertical="center"/>
    </xf>
    <xf numFmtId="0" fontId="131" fillId="45" borderId="123" applyNumberFormat="0" applyAlignment="0" applyProtection="0">
      <alignment vertical="center"/>
    </xf>
    <xf numFmtId="276" fontId="12" fillId="0" borderId="0">
      <protection locked="0"/>
    </xf>
    <xf numFmtId="3" fontId="92" fillId="0" borderId="0" applyFont="0" applyFill="0" applyBorder="0" applyAlignment="0" applyProtection="0"/>
    <xf numFmtId="203" fontId="37" fillId="0" borderId="0">
      <protection locked="0"/>
    </xf>
    <xf numFmtId="203" fontId="37" fillId="0" borderId="0">
      <protection locked="0"/>
    </xf>
    <xf numFmtId="3" fontId="132" fillId="0" borderId="0" applyFont="0" applyFill="0" applyBorder="0" applyAlignment="0" applyProtection="0"/>
    <xf numFmtId="0" fontId="133" fillId="0" borderId="109" applyNumberFormat="0" applyFill="0" applyAlignment="0" applyProtection="0">
      <alignment vertical="center"/>
    </xf>
    <xf numFmtId="0" fontId="134" fillId="0" borderId="131" applyNumberFormat="0" applyFill="0" applyAlignment="0" applyProtection="0">
      <alignment vertical="center"/>
    </xf>
    <xf numFmtId="0" fontId="133" fillId="0" borderId="109" applyNumberFormat="0" applyFill="0" applyAlignment="0" applyProtection="0">
      <alignment vertical="center"/>
    </xf>
    <xf numFmtId="0" fontId="134" fillId="0" borderId="131" applyNumberFormat="0" applyFill="0" applyAlignment="0" applyProtection="0">
      <alignment vertical="center"/>
    </xf>
    <xf numFmtId="0" fontId="135" fillId="0" borderId="110" applyNumberFormat="0" applyFill="0" applyAlignment="0" applyProtection="0">
      <alignment vertical="center"/>
    </xf>
    <xf numFmtId="0" fontId="136" fillId="0" borderId="132" applyNumberFormat="0" applyFill="0" applyAlignment="0" applyProtection="0">
      <alignment vertical="center"/>
    </xf>
    <xf numFmtId="0" fontId="135" fillId="0" borderId="110" applyNumberFormat="0" applyFill="0" applyAlignment="0" applyProtection="0">
      <alignment vertical="center"/>
    </xf>
    <xf numFmtId="0" fontId="136" fillId="0" borderId="132" applyNumberFormat="0" applyFill="0" applyAlignment="0" applyProtection="0">
      <alignment vertical="center"/>
    </xf>
    <xf numFmtId="0" fontId="24" fillId="0" borderId="111" applyNumberFormat="0" applyFill="0" applyAlignment="0" applyProtection="0">
      <alignment vertical="center"/>
    </xf>
    <xf numFmtId="0" fontId="137" fillId="0" borderId="133" applyNumberFormat="0" applyFill="0" applyAlignment="0" applyProtection="0">
      <alignment vertical="center"/>
    </xf>
    <xf numFmtId="0" fontId="24" fillId="0" borderId="111" applyNumberFormat="0" applyFill="0" applyAlignment="0" applyProtection="0">
      <alignment vertical="center"/>
    </xf>
    <xf numFmtId="0" fontId="137" fillId="0" borderId="13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11" borderId="0" applyNumberFormat="0" applyBorder="0" applyAlignment="0" applyProtection="0">
      <alignment vertical="center"/>
    </xf>
    <xf numFmtId="0" fontId="141" fillId="42" borderId="0" applyNumberFormat="0" applyBorder="0" applyAlignment="0" applyProtection="0">
      <alignment vertical="center"/>
    </xf>
    <xf numFmtId="0" fontId="140" fillId="11" borderId="0" applyNumberFormat="0" applyBorder="0" applyAlignment="0" applyProtection="0">
      <alignment vertical="center"/>
    </xf>
    <xf numFmtId="0" fontId="141" fillId="42" borderId="0" applyNumberFormat="0" applyBorder="0" applyAlignment="0" applyProtection="0">
      <alignment vertical="center"/>
    </xf>
    <xf numFmtId="0" fontId="11" fillId="3" borderId="36" applyNumberFormat="0" applyAlignment="0" applyProtection="0">
      <alignment vertical="center"/>
    </xf>
    <xf numFmtId="0" fontId="142" fillId="61" borderId="134" applyNumberFormat="0" applyAlignment="0" applyProtection="0">
      <alignment vertical="center"/>
    </xf>
    <xf numFmtId="0" fontId="11" fillId="3" borderId="36" applyNumberFormat="0" applyAlignment="0" applyProtection="0">
      <alignment vertical="center"/>
    </xf>
    <xf numFmtId="0" fontId="142" fillId="61" borderId="134" applyNumberFormat="0" applyAlignment="0" applyProtection="0">
      <alignment vertical="center"/>
    </xf>
    <xf numFmtId="0" fontId="38" fillId="0" borderId="101">
      <alignment horizontal="center"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277" fontId="12" fillId="0" borderId="0" applyFont="0" applyFill="0" applyBorder="0" applyProtection="0">
      <alignment vertical="center"/>
    </xf>
    <xf numFmtId="38" fontId="14" fillId="0" borderId="0" applyFont="0" applyFill="0" applyBorder="0" applyProtection="0">
      <alignment vertical="center"/>
    </xf>
    <xf numFmtId="202" fontId="34" fillId="5" borderId="0" applyFill="0" applyBorder="0" applyProtection="0">
      <alignment horizontal="right"/>
    </xf>
    <xf numFmtId="38" fontId="14" fillId="0" borderId="0" applyFont="0" applyFill="0" applyBorder="0" applyAlignment="0" applyProtection="0">
      <alignment vertical="center"/>
    </xf>
    <xf numFmtId="218" fontId="14" fillId="0" borderId="0" applyFont="0" applyFill="0" applyBorder="0" applyAlignment="0" applyProtection="0">
      <alignment vertical="center"/>
    </xf>
    <xf numFmtId="38" fontId="14" fillId="0" borderId="0" applyFill="0" applyBorder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15" fillId="0" borderId="0" applyFont="0" applyFill="0" applyBorder="0" applyAlignment="0" applyProtection="0">
      <alignment vertical="center"/>
    </xf>
    <xf numFmtId="42" fontId="13" fillId="0" borderId="0" applyFill="0" applyBorder="0" applyAlignment="0" applyProtection="0"/>
    <xf numFmtId="42" fontId="13" fillId="0" borderId="0" applyFill="0" applyBorder="0" applyAlignment="0" applyProtection="0"/>
    <xf numFmtId="42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278" fontId="12" fillId="0" borderId="0">
      <protection locked="0"/>
    </xf>
    <xf numFmtId="246" fontId="12" fillId="0" borderId="0">
      <protection locked="0"/>
    </xf>
    <xf numFmtId="264" fontId="37" fillId="0" borderId="0">
      <protection locked="0"/>
    </xf>
    <xf numFmtId="264" fontId="3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98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15" fillId="0" borderId="0"/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/>
    <xf numFmtId="0" fontId="63" fillId="0" borderId="0"/>
    <xf numFmtId="0" fontId="15" fillId="0" borderId="0">
      <alignment vertical="center"/>
    </xf>
    <xf numFmtId="0" fontId="98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63" fillId="0" borderId="0"/>
    <xf numFmtId="0" fontId="143" fillId="0" borderId="0">
      <alignment vertical="center"/>
    </xf>
    <xf numFmtId="0" fontId="102" fillId="0" borderId="0">
      <alignment vertical="center"/>
    </xf>
    <xf numFmtId="0" fontId="63" fillId="0" borderId="0"/>
    <xf numFmtId="0" fontId="102" fillId="0" borderId="0">
      <alignment vertical="center"/>
    </xf>
    <xf numFmtId="0" fontId="63" fillId="0" borderId="0"/>
    <xf numFmtId="0" fontId="13" fillId="0" borderId="0"/>
    <xf numFmtId="0" fontId="98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1" fillId="0" borderId="0">
      <alignment vertical="center"/>
    </xf>
    <xf numFmtId="0" fontId="63" fillId="0" borderId="0"/>
    <xf numFmtId="0" fontId="63" fillId="0" borderId="0"/>
    <xf numFmtId="0" fontId="15" fillId="0" borderId="0"/>
    <xf numFmtId="0" fontId="98" fillId="0" borderId="0">
      <alignment vertical="center"/>
    </xf>
    <xf numFmtId="0" fontId="98" fillId="0" borderId="0">
      <alignment vertical="center"/>
    </xf>
    <xf numFmtId="0" fontId="144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15" fillId="0" borderId="0"/>
    <xf numFmtId="0" fontId="63" fillId="0" borderId="0"/>
    <xf numFmtId="0" fontId="15" fillId="0" borderId="0"/>
    <xf numFmtId="0" fontId="15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44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44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8" fillId="0" borderId="0">
      <alignment vertical="center"/>
    </xf>
    <xf numFmtId="0" fontId="98" fillId="0" borderId="0">
      <alignment vertical="center"/>
    </xf>
    <xf numFmtId="0" fontId="1" fillId="0" borderId="0">
      <alignment vertical="center"/>
    </xf>
    <xf numFmtId="0" fontId="38" fillId="0" borderId="0"/>
    <xf numFmtId="0" fontId="12" fillId="0" borderId="106">
      <alignment vertical="center" wrapText="1"/>
    </xf>
    <xf numFmtId="0" fontId="38" fillId="0" borderId="0"/>
    <xf numFmtId="0" fontId="145" fillId="0" borderId="0" applyNumberFormat="0" applyFill="0" applyBorder="0" applyAlignment="0" applyProtection="0">
      <alignment vertical="center"/>
    </xf>
    <xf numFmtId="279" fontId="12" fillId="0" borderId="0">
      <protection locked="0"/>
    </xf>
    <xf numFmtId="248" fontId="12" fillId="0" borderId="0">
      <protection locked="0"/>
    </xf>
    <xf numFmtId="258" fontId="37" fillId="0" borderId="0">
      <protection locked="0"/>
    </xf>
    <xf numFmtId="258" fontId="37" fillId="0" borderId="0">
      <protection locked="0"/>
    </xf>
    <xf numFmtId="280" fontId="12" fillId="0" borderId="0">
      <protection locked="0"/>
    </xf>
    <xf numFmtId="249" fontId="12" fillId="0" borderId="0">
      <protection locked="0"/>
    </xf>
    <xf numFmtId="281" fontId="37" fillId="0" borderId="0">
      <protection locked="0"/>
    </xf>
    <xf numFmtId="281" fontId="37" fillId="0" borderId="0">
      <protection locked="0"/>
    </xf>
  </cellStyleXfs>
  <cellXfs count="489"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>
      <alignment vertical="center"/>
    </xf>
    <xf numFmtId="177" fontId="0" fillId="0" borderId="5" xfId="0" applyNumberFormat="1" applyBorder="1">
      <alignment vertical="center"/>
    </xf>
    <xf numFmtId="3" fontId="0" fillId="0" borderId="4" xfId="0" applyNumberFormat="1" applyBorder="1">
      <alignment vertical="center"/>
    </xf>
    <xf numFmtId="41" fontId="0" fillId="0" borderId="5" xfId="1" applyFont="1" applyBorder="1">
      <alignment vertical="center"/>
    </xf>
    <xf numFmtId="41" fontId="0" fillId="0" borderId="8" xfId="0" applyNumberFormat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14" xfId="1" applyFont="1" applyBorder="1">
      <alignment vertical="center"/>
    </xf>
    <xf numFmtId="177" fontId="0" fillId="0" borderId="15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6" xfId="0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1" fontId="0" fillId="0" borderId="18" xfId="1" applyFont="1" applyBorder="1">
      <alignment vertical="center"/>
    </xf>
    <xf numFmtId="177" fontId="0" fillId="0" borderId="19" xfId="0" applyNumberFormat="1" applyBorder="1">
      <alignment vertical="center"/>
    </xf>
    <xf numFmtId="0" fontId="3" fillId="0" borderId="18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9" fontId="0" fillId="0" borderId="24" xfId="0" applyNumberFormat="1" applyBorder="1" applyAlignment="1">
      <alignment horizontal="center" vertical="center"/>
    </xf>
    <xf numFmtId="9" fontId="0" fillId="0" borderId="13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10" fontId="0" fillId="0" borderId="0" xfId="0" applyNumberFormat="1">
      <alignment vertical="center"/>
    </xf>
    <xf numFmtId="178" fontId="0" fillId="0" borderId="0" xfId="0" applyNumberFormat="1">
      <alignment vertical="center"/>
    </xf>
    <xf numFmtId="41" fontId="0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0" xfId="0" applyFont="1">
      <alignment vertical="center"/>
    </xf>
    <xf numFmtId="9" fontId="0" fillId="0" borderId="0" xfId="0" applyNumberFormat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26" xfId="0" applyFont="1" applyBorder="1">
      <alignment vertical="center"/>
    </xf>
    <xf numFmtId="177" fontId="0" fillId="0" borderId="34" xfId="0" applyNumberFormat="1" applyBorder="1">
      <alignment vertical="center"/>
    </xf>
    <xf numFmtId="176" fontId="0" fillId="0" borderId="27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41" fontId="0" fillId="0" borderId="27" xfId="1" applyFont="1" applyBorder="1">
      <alignment vertical="center"/>
    </xf>
    <xf numFmtId="177" fontId="0" fillId="0" borderId="35" xfId="0" applyNumberFormat="1" applyBorder="1">
      <alignment vertical="center"/>
    </xf>
    <xf numFmtId="176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1" fontId="0" fillId="0" borderId="26" xfId="1" applyFont="1" applyBorder="1">
      <alignment vertical="center"/>
    </xf>
    <xf numFmtId="9" fontId="0" fillId="0" borderId="26" xfId="0" applyNumberFormat="1" applyBorder="1" applyAlignment="1">
      <alignment horizontal="center" vertical="center"/>
    </xf>
    <xf numFmtId="9" fontId="0" fillId="0" borderId="27" xfId="0" applyNumberFormat="1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27" xfId="0" applyFont="1" applyBorder="1" applyAlignment="1">
      <alignment vertical="center" shrinkToFit="1"/>
    </xf>
    <xf numFmtId="0" fontId="3" fillId="0" borderId="18" xfId="0" applyFont="1" applyBorder="1" applyAlignment="1">
      <alignment horizontal="left" vertical="center" shrinkToFit="1"/>
    </xf>
    <xf numFmtId="0" fontId="3" fillId="0" borderId="18" xfId="0" applyFont="1" applyBorder="1" applyAlignment="1">
      <alignment vertical="center" shrinkToFit="1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8" xfId="0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49" xfId="0" applyBorder="1" applyAlignment="1">
      <alignment horizontal="left" vertical="center"/>
    </xf>
    <xf numFmtId="0" fontId="0" fillId="0" borderId="49" xfId="0" applyBorder="1" applyAlignment="1">
      <alignment vertical="center" shrinkToFit="1"/>
    </xf>
    <xf numFmtId="0" fontId="0" fillId="0" borderId="49" xfId="0" applyBorder="1" applyAlignment="1">
      <alignment horizontal="center" vertical="center" shrinkToFit="1"/>
    </xf>
    <xf numFmtId="41" fontId="0" fillId="0" borderId="49" xfId="1" applyFont="1" applyBorder="1" applyAlignment="1">
      <alignment vertical="center" shrinkToFit="1"/>
    </xf>
    <xf numFmtId="9" fontId="0" fillId="0" borderId="49" xfId="0" applyNumberFormat="1" applyBorder="1" applyAlignment="1">
      <alignment vertical="center" shrinkToFit="1"/>
    </xf>
    <xf numFmtId="41" fontId="0" fillId="0" borderId="50" xfId="1" applyFont="1" applyBorder="1" applyAlignment="1">
      <alignment vertical="center" shrinkToFit="1"/>
    </xf>
    <xf numFmtId="0" fontId="0" fillId="0" borderId="52" xfId="0" applyBorder="1" applyAlignment="1">
      <alignment horizontal="left" vertical="center"/>
    </xf>
    <xf numFmtId="0" fontId="0" fillId="0" borderId="52" xfId="0" applyBorder="1" applyAlignment="1">
      <alignment vertical="center" shrinkToFit="1"/>
    </xf>
    <xf numFmtId="0" fontId="0" fillId="0" borderId="52" xfId="0" applyBorder="1" applyAlignment="1">
      <alignment horizontal="center" vertical="center" shrinkToFit="1"/>
    </xf>
    <xf numFmtId="41" fontId="0" fillId="0" borderId="52" xfId="1" applyFont="1" applyBorder="1" applyAlignment="1">
      <alignment vertical="center" shrinkToFit="1"/>
    </xf>
    <xf numFmtId="41" fontId="0" fillId="0" borderId="53" xfId="1" applyFont="1" applyBorder="1" applyAlignment="1">
      <alignment vertical="center" shrinkToFit="1"/>
    </xf>
    <xf numFmtId="0" fontId="0" fillId="0" borderId="52" xfId="0" applyBorder="1">
      <alignment vertical="center"/>
    </xf>
    <xf numFmtId="9" fontId="0" fillId="0" borderId="52" xfId="0" applyNumberFormat="1" applyBorder="1" applyAlignment="1">
      <alignment vertical="center" shrinkToFit="1"/>
    </xf>
    <xf numFmtId="2" fontId="0" fillId="0" borderId="52" xfId="0" applyNumberFormat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0" fontId="0" fillId="0" borderId="55" xfId="0" applyBorder="1" applyAlignment="1">
      <alignment vertical="center" shrinkToFit="1"/>
    </xf>
    <xf numFmtId="41" fontId="0" fillId="0" borderId="56" xfId="1" applyFont="1" applyBorder="1" applyAlignment="1">
      <alignment vertical="center" shrinkToFit="1"/>
    </xf>
    <xf numFmtId="0" fontId="0" fillId="0" borderId="58" xfId="0" applyBorder="1" applyAlignment="1">
      <alignment horizontal="left" vertical="center"/>
    </xf>
    <xf numFmtId="0" fontId="0" fillId="0" borderId="58" xfId="0" applyBorder="1" applyAlignment="1">
      <alignment vertical="center" shrinkToFit="1"/>
    </xf>
    <xf numFmtId="0" fontId="0" fillId="0" borderId="58" xfId="0" applyBorder="1" applyAlignment="1">
      <alignment horizontal="center" vertical="center" shrinkToFit="1"/>
    </xf>
    <xf numFmtId="41" fontId="0" fillId="0" borderId="58" xfId="1" applyFont="1" applyBorder="1" applyAlignment="1">
      <alignment vertical="center" shrinkToFit="1"/>
    </xf>
    <xf numFmtId="41" fontId="0" fillId="0" borderId="59" xfId="1" applyFont="1" applyBorder="1" applyAlignment="1">
      <alignment vertical="center" shrinkToFi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41" fontId="0" fillId="0" borderId="5" xfId="1" applyFont="1" applyBorder="1" applyAlignment="1">
      <alignment vertical="center" shrinkToFit="1"/>
    </xf>
    <xf numFmtId="0" fontId="0" fillId="0" borderId="16" xfId="0" applyBorder="1" applyAlignment="1">
      <alignment horizontal="center" vertical="center"/>
    </xf>
    <xf numFmtId="41" fontId="0" fillId="0" borderId="4" xfId="1" applyFont="1" applyBorder="1" applyAlignment="1">
      <alignment vertical="center" shrinkToFit="1"/>
    </xf>
    <xf numFmtId="0" fontId="3" fillId="0" borderId="7" xfId="0" applyFont="1" applyBorder="1" applyAlignment="1">
      <alignment vertical="center" shrinkToFit="1"/>
    </xf>
    <xf numFmtId="41" fontId="3" fillId="0" borderId="8" xfId="1" applyFont="1" applyBorder="1" applyAlignment="1">
      <alignment vertical="center" shrinkToFit="1"/>
    </xf>
    <xf numFmtId="0" fontId="1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9" fontId="0" fillId="0" borderId="26" xfId="0" applyNumberForma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49" xfId="0" applyBorder="1">
      <alignment vertical="center"/>
    </xf>
    <xf numFmtId="0" fontId="0" fillId="0" borderId="49" xfId="0" applyBorder="1" applyAlignment="1">
      <alignment horizontal="center" vertical="center"/>
    </xf>
    <xf numFmtId="41" fontId="0" fillId="0" borderId="49" xfId="1" applyFont="1" applyBorder="1">
      <alignment vertical="center"/>
    </xf>
    <xf numFmtId="9" fontId="0" fillId="0" borderId="49" xfId="0" applyNumberFormat="1" applyBorder="1">
      <alignment vertical="center"/>
    </xf>
    <xf numFmtId="41" fontId="0" fillId="0" borderId="50" xfId="1" applyFont="1" applyBorder="1">
      <alignment vertical="center"/>
    </xf>
    <xf numFmtId="0" fontId="0" fillId="0" borderId="52" xfId="0" applyBorder="1" applyAlignment="1">
      <alignment horizontal="center" vertical="center"/>
    </xf>
    <xf numFmtId="41" fontId="0" fillId="0" borderId="52" xfId="1" applyFont="1" applyBorder="1">
      <alignment vertical="center"/>
    </xf>
    <xf numFmtId="9" fontId="0" fillId="0" borderId="52" xfId="0" applyNumberFormat="1" applyBorder="1">
      <alignment vertical="center"/>
    </xf>
    <xf numFmtId="41" fontId="0" fillId="0" borderId="53" xfId="1" applyFont="1" applyBorder="1">
      <alignment vertical="center"/>
    </xf>
    <xf numFmtId="0" fontId="0" fillId="0" borderId="55" xfId="0" applyBorder="1">
      <alignment vertical="center"/>
    </xf>
    <xf numFmtId="41" fontId="0" fillId="0" borderId="56" xfId="1" applyFont="1" applyBorder="1">
      <alignment vertical="center"/>
    </xf>
    <xf numFmtId="0" fontId="0" fillId="0" borderId="58" xfId="0" applyBorder="1">
      <alignment vertical="center"/>
    </xf>
    <xf numFmtId="0" fontId="0" fillId="0" borderId="58" xfId="0" applyBorder="1" applyAlignment="1">
      <alignment horizontal="center" vertical="center"/>
    </xf>
    <xf numFmtId="41" fontId="0" fillId="0" borderId="58" xfId="1" applyFont="1" applyBorder="1">
      <alignment vertical="center"/>
    </xf>
    <xf numFmtId="41" fontId="0" fillId="0" borderId="59" xfId="1" applyFont="1" applyBorder="1">
      <alignment vertical="center"/>
    </xf>
    <xf numFmtId="0" fontId="0" fillId="0" borderId="4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4" xfId="1" applyFont="1" applyBorder="1" applyAlignment="1">
      <alignment vertical="center"/>
    </xf>
    <xf numFmtId="0" fontId="3" fillId="0" borderId="7" xfId="0" applyFont="1" applyBorder="1">
      <alignment vertical="center"/>
    </xf>
    <xf numFmtId="41" fontId="3" fillId="0" borderId="8" xfId="1" applyFont="1" applyBorder="1">
      <alignment vertical="center"/>
    </xf>
    <xf numFmtId="0" fontId="3" fillId="0" borderId="43" xfId="0" applyFont="1" applyBorder="1">
      <alignment vertical="center"/>
    </xf>
    <xf numFmtId="0" fontId="3" fillId="0" borderId="24" xfId="0" applyFont="1" applyBorder="1" applyAlignment="1">
      <alignment horizontal="right" vertical="center"/>
    </xf>
    <xf numFmtId="0" fontId="3" fillId="0" borderId="65" xfId="0" applyFont="1" applyBorder="1">
      <alignment vertical="center"/>
    </xf>
    <xf numFmtId="179" fontId="3" fillId="2" borderId="65" xfId="0" applyNumberFormat="1" applyFont="1" applyFill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66" xfId="0" applyFont="1" applyBorder="1">
      <alignment vertical="center"/>
    </xf>
    <xf numFmtId="0" fontId="3" fillId="0" borderId="18" xfId="0" applyFont="1" applyBorder="1" applyAlignment="1">
      <alignment vertical="center" wrapText="1"/>
    </xf>
    <xf numFmtId="0" fontId="3" fillId="0" borderId="26" xfId="0" applyFont="1" applyBorder="1" applyAlignment="1">
      <alignment vertical="center" shrinkToFit="1"/>
    </xf>
    <xf numFmtId="180" fontId="0" fillId="0" borderId="27" xfId="0" applyNumberFormat="1" applyBorder="1" applyAlignment="1">
      <alignment horizontal="center" vertical="center"/>
    </xf>
    <xf numFmtId="180" fontId="0" fillId="0" borderId="18" xfId="0" applyNumberFormat="1" applyBorder="1" applyAlignment="1">
      <alignment horizontal="center" vertical="center"/>
    </xf>
    <xf numFmtId="0" fontId="3" fillId="0" borderId="4" xfId="0" applyFont="1" applyBorder="1" applyAlignment="1">
      <alignment vertical="center" shrinkToFi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9" fontId="0" fillId="0" borderId="19" xfId="0" applyNumberFormat="1" applyBorder="1" applyAlignment="1">
      <alignment horizontal="center" vertical="center"/>
    </xf>
    <xf numFmtId="9" fontId="0" fillId="0" borderId="0" xfId="0" applyNumberFormat="1">
      <alignment vertical="center"/>
    </xf>
    <xf numFmtId="0" fontId="3" fillId="0" borderId="70" xfId="0" applyFont="1" applyBorder="1">
      <alignment vertical="center"/>
    </xf>
    <xf numFmtId="176" fontId="0" fillId="0" borderId="70" xfId="0" applyNumberForma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41" fontId="0" fillId="0" borderId="70" xfId="1" applyFont="1" applyBorder="1">
      <alignment vertical="center"/>
    </xf>
    <xf numFmtId="9" fontId="0" fillId="0" borderId="71" xfId="0" applyNumberFormat="1" applyBorder="1" applyAlignment="1">
      <alignment horizontal="center" vertical="center"/>
    </xf>
    <xf numFmtId="177" fontId="0" fillId="0" borderId="72" xfId="0" applyNumberFormat="1" applyBorder="1">
      <alignment vertical="center"/>
    </xf>
    <xf numFmtId="0" fontId="3" fillId="0" borderId="76" xfId="0" applyFont="1" applyBorder="1">
      <alignment vertical="center"/>
    </xf>
    <xf numFmtId="176" fontId="0" fillId="0" borderId="76" xfId="0" applyNumberFormat="1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41" fontId="0" fillId="0" borderId="76" xfId="1" applyFont="1" applyBorder="1">
      <alignment vertical="center"/>
    </xf>
    <xf numFmtId="9" fontId="0" fillId="0" borderId="76" xfId="0" applyNumberFormat="1" applyBorder="1" applyAlignment="1">
      <alignment horizontal="center" vertical="center"/>
    </xf>
    <xf numFmtId="177" fontId="0" fillId="0" borderId="77" xfId="0" applyNumberFormat="1" applyBorder="1">
      <alignment vertical="center"/>
    </xf>
    <xf numFmtId="0" fontId="3" fillId="0" borderId="27" xfId="0" applyFont="1" applyBorder="1">
      <alignment vertical="center"/>
    </xf>
    <xf numFmtId="0" fontId="3" fillId="0" borderId="78" xfId="0" applyFont="1" applyBorder="1" applyAlignment="1">
      <alignment horizontal="left" vertical="center"/>
    </xf>
    <xf numFmtId="176" fontId="0" fillId="0" borderId="78" xfId="0" applyNumberFormat="1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41" fontId="0" fillId="0" borderId="78" xfId="1" applyFont="1" applyBorder="1" applyAlignment="1">
      <alignment horizontal="center" vertical="center"/>
    </xf>
    <xf numFmtId="9" fontId="0" fillId="0" borderId="78" xfId="0" applyNumberFormat="1" applyBorder="1" applyAlignment="1">
      <alignment horizontal="center" vertical="center"/>
    </xf>
    <xf numFmtId="177" fontId="0" fillId="0" borderId="79" xfId="0" applyNumberFormat="1" applyBorder="1">
      <alignment vertical="center"/>
    </xf>
    <xf numFmtId="0" fontId="3" fillId="0" borderId="27" xfId="0" applyFont="1" applyBorder="1" applyAlignment="1">
      <alignment horizontal="left" vertical="center"/>
    </xf>
    <xf numFmtId="41" fontId="0" fillId="0" borderId="27" xfId="1" applyFon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3" fontId="0" fillId="0" borderId="14" xfId="0" applyNumberFormat="1" applyBorder="1">
      <alignment vertical="center"/>
    </xf>
    <xf numFmtId="187" fontId="0" fillId="0" borderId="4" xfId="1" applyNumberFormat="1" applyFont="1" applyBorder="1" applyAlignment="1">
      <alignment vertical="center" shrinkToFit="1"/>
    </xf>
    <xf numFmtId="9" fontId="0" fillId="0" borderId="80" xfId="0" applyNumberFormat="1" applyBorder="1" applyAlignment="1">
      <alignment horizontal="center" vertical="center"/>
    </xf>
    <xf numFmtId="0" fontId="0" fillId="0" borderId="82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9" fontId="0" fillId="0" borderId="26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41" fontId="0" fillId="0" borderId="18" xfId="1" applyFont="1" applyBorder="1" applyAlignment="1">
      <alignment horizontal="center" vertical="center" shrinkToFit="1"/>
    </xf>
    <xf numFmtId="176" fontId="0" fillId="6" borderId="4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6" borderId="4" xfId="0" applyFill="1" applyBorder="1" applyAlignment="1">
      <alignment horizontal="center" vertical="center"/>
    </xf>
    <xf numFmtId="176" fontId="0" fillId="6" borderId="27" xfId="0" applyNumberFormat="1" applyFill="1" applyBorder="1" applyAlignment="1">
      <alignment horizontal="center" vertical="center"/>
    </xf>
    <xf numFmtId="9" fontId="0" fillId="0" borderId="86" xfId="0" applyNumberFormat="1" applyBorder="1" applyAlignment="1">
      <alignment horizontal="center" vertical="center"/>
    </xf>
    <xf numFmtId="176" fontId="0" fillId="0" borderId="27" xfId="0" applyNumberFormat="1" applyFill="1" applyBorder="1" applyAlignment="1">
      <alignment horizontal="center" vertical="center"/>
    </xf>
    <xf numFmtId="176" fontId="0" fillId="0" borderId="26" xfId="0" applyNumberFormat="1" applyFill="1" applyBorder="1" applyAlignment="1">
      <alignment horizontal="center" vertical="center"/>
    </xf>
    <xf numFmtId="176" fontId="0" fillId="6" borderId="18" xfId="0" applyNumberFormat="1" applyFill="1" applyBorder="1" applyAlignment="1">
      <alignment horizontal="center" vertical="center"/>
    </xf>
    <xf numFmtId="0" fontId="34" fillId="0" borderId="0" xfId="59" applyNumberFormat="1" applyFont="1">
      <alignment vertical="center"/>
    </xf>
    <xf numFmtId="0" fontId="34" fillId="0" borderId="0" xfId="59" applyNumberFormat="1" applyFont="1" applyAlignment="1">
      <alignment horizontal="center" vertical="center"/>
    </xf>
    <xf numFmtId="0" fontId="34" fillId="0" borderId="8" xfId="59" applyNumberFormat="1" applyFont="1" applyBorder="1" applyAlignment="1">
      <alignment vertical="center" wrapText="1"/>
    </xf>
    <xf numFmtId="0" fontId="34" fillId="0" borderId="6" xfId="59" applyNumberFormat="1" applyFont="1" applyBorder="1" applyAlignment="1">
      <alignment horizontal="center" vertical="center" wrapText="1"/>
    </xf>
    <xf numFmtId="0" fontId="34" fillId="0" borderId="30" xfId="59" applyNumberFormat="1" applyFont="1" applyBorder="1" applyAlignment="1">
      <alignment horizontal="center" vertical="center"/>
    </xf>
    <xf numFmtId="0" fontId="34" fillId="0" borderId="29" xfId="59" applyNumberFormat="1" applyFont="1" applyBorder="1" applyAlignment="1">
      <alignment horizontal="center" vertical="center"/>
    </xf>
    <xf numFmtId="0" fontId="34" fillId="0" borderId="7" xfId="59" applyNumberFormat="1" applyFont="1" applyBorder="1" applyAlignment="1">
      <alignment horizontal="center" vertical="center"/>
    </xf>
    <xf numFmtId="0" fontId="34" fillId="0" borderId="6" xfId="59" applyNumberFormat="1" applyFont="1" applyBorder="1" applyAlignment="1">
      <alignment horizontal="center" vertical="center"/>
    </xf>
    <xf numFmtId="0" fontId="34" fillId="0" borderId="0" xfId="59" applyNumberFormat="1" applyFont="1" applyBorder="1" applyAlignment="1">
      <alignment horizontal="right" vertical="center"/>
    </xf>
    <xf numFmtId="0" fontId="34" fillId="0" borderId="0" xfId="59" applyNumberFormat="1" applyFont="1" applyBorder="1">
      <alignment vertical="center"/>
    </xf>
    <xf numFmtId="0" fontId="34" fillId="0" borderId="0" xfId="59" applyNumberFormat="1" applyFont="1" applyBorder="1" applyAlignment="1">
      <alignment horizontal="left" vertical="center"/>
    </xf>
    <xf numFmtId="0" fontId="34" fillId="0" borderId="0" xfId="59" applyNumberFormat="1" applyFont="1" applyBorder="1" applyAlignment="1">
      <alignment horizontal="left" vertical="center" wrapText="1"/>
    </xf>
    <xf numFmtId="9" fontId="34" fillId="0" borderId="0" xfId="59" applyNumberFormat="1" applyFont="1" applyBorder="1" applyAlignment="1">
      <alignment horizontal="center" vertical="center"/>
    </xf>
    <xf numFmtId="0" fontId="34" fillId="0" borderId="0" xfId="59" applyNumberFormat="1" applyFont="1" applyBorder="1" applyAlignment="1">
      <alignment horizontal="center" vertical="center"/>
    </xf>
    <xf numFmtId="0" fontId="34" fillId="0" borderId="62" xfId="59" applyNumberFormat="1" applyFont="1" applyBorder="1" applyAlignment="1">
      <alignment horizontal="center" vertical="center"/>
    </xf>
    <xf numFmtId="0" fontId="34" fillId="0" borderId="61" xfId="59" applyNumberFormat="1" applyFont="1" applyBorder="1" applyAlignment="1">
      <alignment horizontal="center" vertical="center"/>
    </xf>
    <xf numFmtId="0" fontId="34" fillId="0" borderId="96" xfId="59" applyNumberFormat="1" applyFont="1" applyBorder="1" applyAlignment="1">
      <alignment horizontal="center" vertical="center"/>
    </xf>
    <xf numFmtId="0" fontId="34" fillId="0" borderId="30" xfId="59" applyNumberFormat="1" applyFont="1" applyFill="1" applyBorder="1" applyAlignment="1">
      <alignment horizontal="center" vertical="center"/>
    </xf>
    <xf numFmtId="0" fontId="34" fillId="0" borderId="29" xfId="59" applyNumberFormat="1" applyFont="1" applyFill="1" applyBorder="1" applyAlignment="1">
      <alignment horizontal="center" vertical="center"/>
    </xf>
    <xf numFmtId="0" fontId="34" fillId="0" borderId="6" xfId="59" applyNumberFormat="1" applyFont="1" applyFill="1" applyBorder="1" applyAlignment="1">
      <alignment horizontal="center" vertical="center"/>
    </xf>
    <xf numFmtId="0" fontId="34" fillId="0" borderId="0" xfId="59" applyNumberFormat="1" applyFont="1" applyFill="1" applyBorder="1" applyAlignment="1">
      <alignment horizontal="center" vertical="center"/>
    </xf>
    <xf numFmtId="0" fontId="34" fillId="0" borderId="0" xfId="59" applyNumberFormat="1" applyFont="1" applyFill="1" applyBorder="1" applyAlignment="1">
      <alignment horizontal="right" vertical="center"/>
    </xf>
    <xf numFmtId="0" fontId="34" fillId="0" borderId="0" xfId="59" applyNumberFormat="1" applyFont="1" applyFill="1" applyBorder="1" applyAlignment="1">
      <alignment horizontal="left" vertical="center"/>
    </xf>
    <xf numFmtId="0" fontId="36" fillId="0" borderId="0" xfId="59" applyNumberFormat="1" applyFont="1" applyBorder="1">
      <alignment vertical="center"/>
    </xf>
    <xf numFmtId="0" fontId="36" fillId="0" borderId="0" xfId="59" applyNumberFormat="1" applyFont="1" applyFill="1" applyBorder="1" applyAlignment="1">
      <alignment horizontal="right" vertical="center"/>
    </xf>
    <xf numFmtId="0" fontId="34" fillId="0" borderId="0" xfId="59" applyNumberFormat="1" applyFont="1" applyFill="1" applyBorder="1" applyAlignment="1">
      <alignment vertical="center" wrapText="1"/>
    </xf>
    <xf numFmtId="0" fontId="34" fillId="0" borderId="0" xfId="59" applyNumberFormat="1" applyFont="1" applyFill="1" applyBorder="1" applyAlignment="1">
      <alignment horizontal="left" vertical="center" wrapText="1"/>
    </xf>
    <xf numFmtId="0" fontId="34" fillId="0" borderId="7" xfId="59" applyNumberFormat="1" applyFont="1" applyFill="1" applyBorder="1" applyAlignment="1">
      <alignment horizontal="center" vertical="center"/>
    </xf>
    <xf numFmtId="0" fontId="36" fillId="0" borderId="0" xfId="59" applyNumberFormat="1" applyFont="1" applyFill="1" applyBorder="1" applyAlignment="1">
      <alignment vertical="center" wrapText="1"/>
    </xf>
    <xf numFmtId="0" fontId="36" fillId="0" borderId="0" xfId="59" applyNumberFormat="1" applyFont="1" applyFill="1" applyBorder="1" applyAlignment="1">
      <alignment horizontal="left" vertical="center"/>
    </xf>
    <xf numFmtId="0" fontId="36" fillId="0" borderId="0" xfId="59" applyNumberFormat="1" applyFont="1" applyFill="1" applyBorder="1" applyAlignment="1">
      <alignment horizontal="left" vertical="center" wrapText="1"/>
    </xf>
    <xf numFmtId="0" fontId="34" fillId="0" borderId="6" xfId="59" applyNumberFormat="1" applyFont="1" applyFill="1" applyBorder="1" applyAlignment="1">
      <alignment horizontal="center" vertical="center" wrapText="1"/>
    </xf>
    <xf numFmtId="0" fontId="34" fillId="0" borderId="30" xfId="59" applyNumberFormat="1" applyFont="1" applyBorder="1" applyAlignment="1">
      <alignment horizontal="center" vertical="center" wrapText="1"/>
    </xf>
    <xf numFmtId="9" fontId="34" fillId="0" borderId="62" xfId="59" applyNumberFormat="1" applyFont="1" applyBorder="1" applyAlignment="1">
      <alignment horizontal="center" vertical="center" wrapText="1"/>
    </xf>
    <xf numFmtId="0" fontId="0" fillId="10" borderId="13" xfId="0" applyFill="1" applyBorder="1">
      <alignment vertical="center"/>
    </xf>
    <xf numFmtId="0" fontId="0" fillId="10" borderId="14" xfId="0" applyFill="1" applyBorder="1" applyAlignment="1">
      <alignment horizontal="center" vertical="center"/>
    </xf>
    <xf numFmtId="0" fontId="0" fillId="10" borderId="14" xfId="0" applyFill="1" applyBorder="1">
      <alignment vertical="center"/>
    </xf>
    <xf numFmtId="0" fontId="0" fillId="10" borderId="16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9" fontId="0" fillId="0" borderId="0" xfId="0" applyNumberFormat="1" applyBorder="1" applyAlignment="1">
      <alignment horizontal="center" vertical="center"/>
    </xf>
    <xf numFmtId="0" fontId="34" fillId="0" borderId="0" xfId="59" applyNumberFormat="1" applyFont="1" applyFill="1" applyBorder="1" applyAlignment="1">
      <alignment horizontal="left" vertical="center"/>
    </xf>
    <xf numFmtId="0" fontId="34" fillId="0" borderId="0" xfId="59" applyNumberFormat="1" applyFont="1" applyFill="1" applyBorder="1" applyAlignment="1">
      <alignment vertical="center"/>
    </xf>
    <xf numFmtId="0" fontId="34" fillId="0" borderId="6" xfId="59" applyNumberFormat="1" applyFont="1" applyFill="1" applyBorder="1" applyAlignment="1">
      <alignment horizontal="center" vertical="center" wrapText="1"/>
    </xf>
    <xf numFmtId="0" fontId="34" fillId="0" borderId="92" xfId="59" applyNumberFormat="1" applyFont="1" applyBorder="1" applyAlignment="1">
      <alignment horizontal="center" vertical="center" wrapText="1"/>
    </xf>
    <xf numFmtId="0" fontId="34" fillId="0" borderId="0" xfId="59" applyNumberFormat="1" applyFont="1" applyFill="1" applyBorder="1" applyAlignment="1">
      <alignment horizontal="left" vertical="center" wrapText="1"/>
    </xf>
    <xf numFmtId="0" fontId="34" fillId="0" borderId="30" xfId="59" applyNumberFormat="1" applyFont="1" applyBorder="1" applyAlignment="1">
      <alignment horizontal="center" vertical="center"/>
    </xf>
    <xf numFmtId="0" fontId="34" fillId="0" borderId="6" xfId="59" applyNumberFormat="1" applyFont="1" applyBorder="1" applyAlignment="1">
      <alignment horizontal="center" vertical="center"/>
    </xf>
    <xf numFmtId="0" fontId="34" fillId="0" borderId="7" xfId="59" applyNumberFormat="1" applyFont="1" applyBorder="1" applyAlignment="1">
      <alignment horizontal="center" vertical="center"/>
    </xf>
    <xf numFmtId="0" fontId="34" fillId="0" borderId="108" xfId="59" applyNumberFormat="1" applyFont="1" applyBorder="1" applyAlignment="1">
      <alignment horizontal="center" vertical="center" wrapText="1"/>
    </xf>
    <xf numFmtId="0" fontId="34" fillId="0" borderId="143" xfId="59" applyNumberFormat="1" applyFont="1" applyBorder="1" applyAlignment="1">
      <alignment horizontal="center" vertical="center"/>
    </xf>
    <xf numFmtId="0" fontId="34" fillId="0" borderId="144" xfId="59" applyNumberFormat="1" applyFont="1" applyBorder="1" applyAlignment="1">
      <alignment horizontal="center" vertical="center"/>
    </xf>
    <xf numFmtId="0" fontId="34" fillId="0" borderId="137" xfId="59" applyNumberFormat="1" applyFont="1" applyBorder="1" applyAlignment="1">
      <alignment horizontal="center" vertical="center"/>
    </xf>
    <xf numFmtId="0" fontId="34" fillId="0" borderId="138" xfId="59" applyNumberFormat="1" applyFon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0" fontId="148" fillId="0" borderId="18" xfId="0" applyFont="1" applyBorder="1" applyAlignment="1">
      <alignment horizontal="center" vertical="center"/>
    </xf>
    <xf numFmtId="0" fontId="148" fillId="0" borderId="4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8" fillId="0" borderId="8" xfId="59" applyNumberFormat="1" applyFont="1" applyBorder="1" applyAlignment="1">
      <alignment vertical="center" wrapText="1"/>
    </xf>
    <xf numFmtId="0" fontId="34" fillId="0" borderId="0" xfId="59" applyNumberFormat="1" applyFont="1" applyFill="1" applyBorder="1" applyAlignment="1">
      <alignment vertical="center"/>
    </xf>
    <xf numFmtId="0" fontId="36" fillId="0" borderId="0" xfId="59" applyNumberFormat="1" applyFont="1" applyFill="1" applyBorder="1" applyAlignment="1">
      <alignment horizontal="left" vertical="center" wrapText="1"/>
    </xf>
    <xf numFmtId="0" fontId="34" fillId="0" borderId="0" xfId="59" applyNumberFormat="1" applyFont="1" applyFill="1" applyBorder="1" applyAlignment="1">
      <alignment horizontal="left" vertical="center"/>
    </xf>
    <xf numFmtId="0" fontId="34" fillId="0" borderId="30" xfId="59" applyNumberFormat="1" applyFont="1" applyBorder="1" applyAlignment="1">
      <alignment horizontal="center" vertical="center"/>
    </xf>
    <xf numFmtId="0" fontId="34" fillId="0" borderId="144" xfId="59" applyNumberFormat="1" applyFont="1" applyBorder="1" applyAlignment="1">
      <alignment horizontal="center" vertical="center"/>
    </xf>
    <xf numFmtId="177" fontId="0" fillId="0" borderId="147" xfId="0" applyNumberFormat="1" applyBorder="1">
      <alignment vertical="center"/>
    </xf>
    <xf numFmtId="177" fontId="0" fillId="10" borderId="13" xfId="0" applyNumberFormat="1" applyFill="1" applyBorder="1">
      <alignment vertical="center"/>
    </xf>
    <xf numFmtId="177" fontId="0" fillId="0" borderId="13" xfId="0" applyNumberFormat="1" applyBorder="1">
      <alignment vertical="center"/>
    </xf>
    <xf numFmtId="41" fontId="0" fillId="0" borderId="13" xfId="1" applyFont="1" applyBorder="1">
      <alignment vertical="center"/>
    </xf>
    <xf numFmtId="41" fontId="0" fillId="10" borderId="25" xfId="0" applyNumberFormat="1" applyFill="1" applyBorder="1">
      <alignment vertical="center"/>
    </xf>
    <xf numFmtId="2" fontId="3" fillId="7" borderId="146" xfId="0" applyNumberFormat="1" applyFont="1" applyFill="1" applyBorder="1" applyAlignment="1">
      <alignment vertical="center"/>
    </xf>
    <xf numFmtId="2" fontId="3" fillId="7" borderId="10" xfId="0" applyNumberFormat="1" applyFont="1" applyFill="1" applyBorder="1" applyAlignment="1">
      <alignment vertical="center"/>
    </xf>
    <xf numFmtId="2" fontId="3" fillId="7" borderId="135" xfId="0" applyNumberFormat="1" applyFont="1" applyFill="1" applyBorder="1" applyAlignment="1">
      <alignment vertical="center"/>
    </xf>
    <xf numFmtId="0" fontId="149" fillId="0" borderId="0" xfId="0" applyFont="1">
      <alignment vertical="center"/>
    </xf>
    <xf numFmtId="0" fontId="0" fillId="0" borderId="1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10" borderId="21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9" fontId="0" fillId="0" borderId="62" xfId="0" applyNumberForma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9" fontId="0" fillId="0" borderId="26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41" fontId="0" fillId="0" borderId="4" xfId="1" applyFont="1" applyBorder="1" applyAlignment="1">
      <alignment horizontal="center" vertical="center" shrinkToFit="1"/>
    </xf>
    <xf numFmtId="0" fontId="0" fillId="0" borderId="57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46" xfId="0" applyBorder="1" applyAlignment="1">
      <alignment horizontal="center" vertical="center" wrapText="1"/>
    </xf>
    <xf numFmtId="0" fontId="0" fillId="0" borderId="83" xfId="0" applyBorder="1" applyAlignment="1">
      <alignment horizontal="center" vertical="center" shrinkToFit="1"/>
    </xf>
    <xf numFmtId="0" fontId="0" fillId="0" borderId="84" xfId="0" applyBorder="1" applyAlignment="1">
      <alignment horizontal="center" vertical="center" shrinkToFit="1"/>
    </xf>
    <xf numFmtId="0" fontId="0" fillId="0" borderId="85" xfId="0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6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176" fontId="3" fillId="2" borderId="13" xfId="0" applyNumberFormat="1" applyFont="1" applyFill="1" applyBorder="1" applyAlignment="1">
      <alignment horizontal="center" vertical="center"/>
    </xf>
    <xf numFmtId="176" fontId="3" fillId="2" borderId="14" xfId="0" applyNumberFormat="1" applyFont="1" applyFill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176" fontId="0" fillId="0" borderId="73" xfId="0" applyNumberFormat="1" applyBorder="1" applyAlignment="1">
      <alignment horizontal="center" vertical="center"/>
    </xf>
    <xf numFmtId="176" fontId="0" fillId="0" borderId="74" xfId="0" applyNumberFormat="1" applyBorder="1" applyAlignment="1">
      <alignment horizontal="center" vertical="center"/>
    </xf>
    <xf numFmtId="176" fontId="0" fillId="0" borderId="75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6" fontId="3" fillId="6" borderId="9" xfId="0" applyNumberFormat="1" applyFont="1" applyFill="1" applyBorder="1" applyAlignment="1">
      <alignment horizontal="center" vertical="center"/>
    </xf>
    <xf numFmtId="176" fontId="3" fillId="6" borderId="10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left" vertical="center"/>
    </xf>
    <xf numFmtId="0" fontId="3" fillId="6" borderId="12" xfId="0" applyFont="1" applyFill="1" applyBorder="1" applyAlignment="1">
      <alignment horizontal="left" vertical="center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34" fillId="0" borderId="139" xfId="59" applyNumberFormat="1" applyFont="1" applyFill="1" applyBorder="1" applyAlignment="1">
      <alignment horizontal="left" vertical="center" wrapText="1"/>
    </xf>
    <xf numFmtId="0" fontId="34" fillId="0" borderId="0" xfId="59" applyNumberFormat="1" applyFont="1" applyFill="1" applyBorder="1" applyAlignment="1">
      <alignment vertical="center"/>
    </xf>
    <xf numFmtId="0" fontId="34" fillId="0" borderId="92" xfId="59" applyNumberFormat="1" applyFont="1" applyBorder="1" applyAlignment="1">
      <alignment horizontal="center" vertical="center"/>
    </xf>
    <xf numFmtId="0" fontId="34" fillId="0" borderId="94" xfId="59" applyNumberFormat="1" applyFont="1" applyBorder="1" applyAlignment="1">
      <alignment horizontal="center" vertical="center"/>
    </xf>
    <xf numFmtId="0" fontId="34" fillId="0" borderId="91" xfId="59" applyNumberFormat="1" applyFont="1" applyBorder="1" applyAlignment="1">
      <alignment horizontal="center" vertical="center"/>
    </xf>
    <xf numFmtId="0" fontId="34" fillId="0" borderId="95" xfId="59" applyNumberFormat="1" applyFont="1" applyBorder="1" applyAlignment="1">
      <alignment horizontal="left" vertical="center" wrapText="1"/>
    </xf>
    <xf numFmtId="0" fontId="34" fillId="0" borderId="97" xfId="59" applyNumberFormat="1" applyFont="1" applyBorder="1" applyAlignment="1">
      <alignment horizontal="left" vertical="center" wrapText="1"/>
    </xf>
    <xf numFmtId="0" fontId="34" fillId="0" borderId="108" xfId="59" applyNumberFormat="1" applyFont="1" applyBorder="1" applyAlignment="1">
      <alignment horizontal="left" vertical="center" wrapText="1"/>
    </xf>
    <xf numFmtId="0" fontId="36" fillId="0" borderId="0" xfId="59" applyNumberFormat="1" applyFont="1" applyFill="1" applyBorder="1" applyAlignment="1">
      <alignment horizontal="left" vertical="center" wrapText="1"/>
    </xf>
    <xf numFmtId="0" fontId="34" fillId="0" borderId="0" xfId="59" applyNumberFormat="1" applyFont="1" applyFill="1" applyBorder="1" applyAlignment="1">
      <alignment horizontal="left" vertical="center"/>
    </xf>
    <xf numFmtId="0" fontId="34" fillId="0" borderId="92" xfId="59" applyNumberFormat="1" applyFont="1" applyFill="1" applyBorder="1" applyAlignment="1">
      <alignment horizontal="center" vertical="center"/>
    </xf>
    <xf numFmtId="0" fontId="34" fillId="0" borderId="94" xfId="59" applyNumberFormat="1" applyFont="1" applyFill="1" applyBorder="1" applyAlignment="1">
      <alignment horizontal="center" vertical="center"/>
    </xf>
    <xf numFmtId="0" fontId="34" fillId="0" borderId="91" xfId="59" applyNumberFormat="1" applyFont="1" applyFill="1" applyBorder="1" applyAlignment="1">
      <alignment horizontal="center" vertical="center"/>
    </xf>
    <xf numFmtId="0" fontId="34" fillId="0" borderId="90" xfId="59" applyNumberFormat="1" applyFont="1" applyFill="1" applyBorder="1" applyAlignment="1">
      <alignment horizontal="center" vertical="center" wrapText="1"/>
    </xf>
    <xf numFmtId="0" fontId="34" fillId="0" borderId="68" xfId="59" applyNumberFormat="1" applyFont="1" applyFill="1" applyBorder="1" applyAlignment="1">
      <alignment horizontal="center" vertical="center" wrapText="1"/>
    </xf>
    <xf numFmtId="0" fontId="34" fillId="0" borderId="90" xfId="59" applyNumberFormat="1" applyFont="1" applyFill="1" applyBorder="1" applyAlignment="1">
      <alignment horizontal="left" vertical="center" wrapText="1"/>
    </xf>
    <xf numFmtId="0" fontId="34" fillId="0" borderId="68" xfId="59" applyNumberFormat="1" applyFont="1" applyFill="1" applyBorder="1" applyAlignment="1">
      <alignment horizontal="left" vertical="center" wrapText="1"/>
    </xf>
    <xf numFmtId="0" fontId="34" fillId="0" borderId="89" xfId="59" applyNumberFormat="1" applyFont="1" applyFill="1" applyBorder="1" applyAlignment="1">
      <alignment horizontal="left" vertical="center" wrapText="1"/>
    </xf>
    <xf numFmtId="0" fontId="34" fillId="0" borderId="93" xfId="59" applyNumberFormat="1" applyFont="1" applyFill="1" applyBorder="1" applyAlignment="1">
      <alignment horizontal="center" vertical="center" wrapText="1"/>
    </xf>
    <xf numFmtId="0" fontId="34" fillId="0" borderId="139" xfId="59" applyNumberFormat="1" applyFont="1" applyFill="1" applyBorder="1" applyAlignment="1">
      <alignment horizontal="left" vertical="center"/>
    </xf>
    <xf numFmtId="0" fontId="34" fillId="0" borderId="62" xfId="59" applyNumberFormat="1" applyFont="1" applyBorder="1" applyAlignment="1">
      <alignment horizontal="center" vertical="center" wrapText="1"/>
    </xf>
    <xf numFmtId="0" fontId="34" fillId="0" borderId="142" xfId="59" applyNumberFormat="1" applyFont="1" applyBorder="1" applyAlignment="1">
      <alignment horizontal="center" vertical="center" wrapText="1"/>
    </xf>
    <xf numFmtId="0" fontId="34" fillId="0" borderId="140" xfId="59" applyNumberFormat="1" applyFont="1" applyBorder="1" applyAlignment="1">
      <alignment horizontal="center" vertical="center" wrapText="1"/>
    </xf>
    <xf numFmtId="0" fontId="34" fillId="0" borderId="141" xfId="59" applyNumberFormat="1" applyFont="1" applyBorder="1" applyAlignment="1">
      <alignment horizontal="center" vertical="center" wrapText="1"/>
    </xf>
    <xf numFmtId="0" fontId="34" fillId="0" borderId="90" xfId="59" applyNumberFormat="1" applyFont="1" applyFill="1" applyBorder="1" applyAlignment="1">
      <alignment horizontal="center" vertical="center"/>
    </xf>
    <xf numFmtId="0" fontId="34" fillId="0" borderId="68" xfId="59" applyNumberFormat="1" applyFont="1" applyFill="1" applyBorder="1" applyAlignment="1">
      <alignment horizontal="center" vertical="center"/>
    </xf>
    <xf numFmtId="0" fontId="34" fillId="0" borderId="89" xfId="59" applyNumberFormat="1" applyFont="1" applyFill="1" applyBorder="1" applyAlignment="1">
      <alignment horizontal="center" vertical="center"/>
    </xf>
    <xf numFmtId="0" fontId="34" fillId="0" borderId="95" xfId="59" applyNumberFormat="1" applyFont="1" applyFill="1" applyBorder="1" applyAlignment="1">
      <alignment horizontal="left" vertical="center"/>
    </xf>
    <xf numFmtId="0" fontId="34" fillId="0" borderId="97" xfId="59" applyNumberFormat="1" applyFont="1" applyFill="1" applyBorder="1" applyAlignment="1">
      <alignment horizontal="left" vertical="center"/>
    </xf>
    <xf numFmtId="0" fontId="34" fillId="0" borderId="108" xfId="59" applyNumberFormat="1" applyFont="1" applyFill="1" applyBorder="1" applyAlignment="1">
      <alignment horizontal="left" vertical="center"/>
    </xf>
    <xf numFmtId="0" fontId="34" fillId="0" borderId="30" xfId="59" applyNumberFormat="1" applyFont="1" applyBorder="1" applyAlignment="1">
      <alignment horizontal="center" vertical="center"/>
    </xf>
    <xf numFmtId="0" fontId="34" fillId="0" borderId="90" xfId="59" applyNumberFormat="1" applyFont="1" applyBorder="1" applyAlignment="1">
      <alignment horizontal="center" vertical="center"/>
    </xf>
    <xf numFmtId="0" fontId="34" fillId="0" borderId="93" xfId="59" applyNumberFormat="1" applyFont="1" applyBorder="1" applyAlignment="1">
      <alignment horizontal="center" vertical="center"/>
    </xf>
    <xf numFmtId="0" fontId="34" fillId="0" borderId="90" xfId="59" applyNumberFormat="1" applyFont="1" applyBorder="1" applyAlignment="1">
      <alignment horizontal="left" vertical="center"/>
    </xf>
    <xf numFmtId="0" fontId="34" fillId="0" borderId="68" xfId="59" applyNumberFormat="1" applyFont="1" applyBorder="1" applyAlignment="1">
      <alignment horizontal="left" vertical="center"/>
    </xf>
    <xf numFmtId="0" fontId="34" fillId="0" borderId="89" xfId="59" applyNumberFormat="1" applyFont="1" applyBorder="1" applyAlignment="1">
      <alignment horizontal="left" vertical="center"/>
    </xf>
    <xf numFmtId="0" fontId="34" fillId="0" borderId="40" xfId="59" applyNumberFormat="1" applyFont="1" applyBorder="1" applyAlignment="1">
      <alignment horizontal="center" vertical="center"/>
    </xf>
    <xf numFmtId="0" fontId="34" fillId="0" borderId="19" xfId="59" applyNumberFormat="1" applyFont="1" applyBorder="1" applyAlignment="1">
      <alignment horizontal="center" vertical="center"/>
    </xf>
    <xf numFmtId="0" fontId="34" fillId="0" borderId="1" xfId="59" applyNumberFormat="1" applyFont="1" applyBorder="1" applyAlignment="1">
      <alignment horizontal="center" vertical="center"/>
    </xf>
    <xf numFmtId="0" fontId="34" fillId="0" borderId="3" xfId="59" applyNumberFormat="1" applyFont="1" applyBorder="1" applyAlignment="1">
      <alignment horizontal="center" vertical="center"/>
    </xf>
    <xf numFmtId="0" fontId="34" fillId="0" borderId="4" xfId="59" applyNumberFormat="1" applyFont="1" applyBorder="1" applyAlignment="1">
      <alignment horizontal="center" vertical="center"/>
    </xf>
    <xf numFmtId="0" fontId="34" fillId="0" borderId="7" xfId="59" applyNumberFormat="1" applyFont="1" applyBorder="1" applyAlignment="1">
      <alignment horizontal="center" vertical="center" wrapText="1"/>
    </xf>
    <xf numFmtId="0" fontId="34" fillId="0" borderId="2" xfId="59" applyNumberFormat="1" applyFont="1" applyBorder="1" applyAlignment="1">
      <alignment horizontal="center" vertical="center"/>
    </xf>
    <xf numFmtId="0" fontId="34" fillId="0" borderId="25" xfId="59" applyNumberFormat="1" applyFont="1" applyBorder="1" applyAlignment="1">
      <alignment horizontal="left" vertical="center" wrapText="1"/>
    </xf>
    <xf numFmtId="0" fontId="34" fillId="0" borderId="88" xfId="59" applyNumberFormat="1" applyFont="1" applyBorder="1" applyAlignment="1">
      <alignment horizontal="left" vertical="center" wrapText="1"/>
    </xf>
    <xf numFmtId="0" fontId="34" fillId="0" borderId="87" xfId="59" applyNumberFormat="1" applyFont="1" applyBorder="1" applyAlignment="1">
      <alignment horizontal="left" vertical="center" wrapText="1"/>
    </xf>
    <xf numFmtId="0" fontId="34" fillId="0" borderId="144" xfId="59" applyNumberFormat="1" applyFont="1" applyBorder="1" applyAlignment="1">
      <alignment horizontal="center" vertical="center"/>
    </xf>
    <xf numFmtId="0" fontId="34" fillId="0" borderId="142" xfId="59" applyNumberFormat="1" applyFont="1" applyBorder="1" applyAlignment="1">
      <alignment horizontal="center" vertical="center"/>
    </xf>
    <xf numFmtId="0" fontId="34" fillId="0" borderId="140" xfId="59" applyNumberFormat="1" applyFont="1" applyBorder="1" applyAlignment="1">
      <alignment horizontal="center" vertical="center"/>
    </xf>
    <xf numFmtId="0" fontId="34" fillId="0" borderId="141" xfId="59" applyNumberFormat="1" applyFont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 shrinkToFit="1"/>
    </xf>
    <xf numFmtId="0" fontId="3" fillId="10" borderId="7" xfId="0" applyFont="1" applyFill="1" applyBorder="1" applyAlignment="1">
      <alignment horizontal="center" vertical="center" shrinkToFit="1"/>
    </xf>
    <xf numFmtId="0" fontId="33" fillId="0" borderId="13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16" xfId="0" applyFont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3" fillId="0" borderId="145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/>
    </xf>
    <xf numFmtId="176" fontId="0" fillId="0" borderId="150" xfId="0" applyNumberFormat="1" applyBorder="1" applyAlignment="1">
      <alignment horizontal="center" vertical="center"/>
    </xf>
    <xf numFmtId="176" fontId="0" fillId="0" borderId="151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0" fillId="0" borderId="2" xfId="0" applyFont="1" applyBorder="1" applyAlignment="1">
      <alignment horizontal="center" vertical="center"/>
    </xf>
    <xf numFmtId="0" fontId="3" fillId="7" borderId="135" xfId="0" applyFont="1" applyFill="1" applyBorder="1" applyAlignment="1">
      <alignment horizontal="center" vertical="center" wrapText="1"/>
    </xf>
    <xf numFmtId="0" fontId="3" fillId="7" borderId="146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10" borderId="20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10" borderId="21" xfId="0" applyFont="1" applyFill="1" applyBorder="1" applyAlignment="1">
      <alignment horizontal="center" vertical="center"/>
    </xf>
    <xf numFmtId="0" fontId="3" fillId="10" borderId="26" xfId="0" applyFont="1" applyFill="1" applyBorder="1" applyAlignment="1">
      <alignment horizontal="center" vertical="center" wrapText="1"/>
    </xf>
    <xf numFmtId="0" fontId="3" fillId="10" borderId="27" xfId="0" applyFont="1" applyFill="1" applyBorder="1" applyAlignment="1">
      <alignment horizontal="center" vertical="center"/>
    </xf>
    <xf numFmtId="0" fontId="3" fillId="10" borderId="28" xfId="0" applyFont="1" applyFill="1" applyBorder="1" applyAlignment="1">
      <alignment horizontal="center" vertical="center"/>
    </xf>
    <xf numFmtId="0" fontId="3" fillId="10" borderId="27" xfId="0" applyFont="1" applyFill="1" applyBorder="1" applyAlignment="1">
      <alignment horizontal="center" vertical="center" wrapText="1"/>
    </xf>
    <xf numFmtId="0" fontId="3" fillId="10" borderId="28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/>
    </xf>
    <xf numFmtId="0" fontId="3" fillId="10" borderId="148" xfId="0" applyFont="1" applyFill="1" applyBorder="1" applyAlignment="1">
      <alignment horizontal="center" vertical="center"/>
    </xf>
    <xf numFmtId="0" fontId="3" fillId="10" borderId="149" xfId="0" applyFont="1" applyFill="1" applyBorder="1" applyAlignment="1">
      <alignment horizontal="center" vertical="center"/>
    </xf>
    <xf numFmtId="0" fontId="34" fillId="0" borderId="139" xfId="59" applyNumberFormat="1" applyFont="1" applyFill="1" applyBorder="1" applyAlignment="1">
      <alignment horizontal="center" vertical="center" wrapText="1"/>
    </xf>
    <xf numFmtId="0" fontId="34" fillId="0" borderId="152" xfId="59" applyNumberFormat="1" applyFont="1" applyFill="1" applyBorder="1" applyAlignment="1">
      <alignment horizontal="center" vertical="center"/>
    </xf>
  </cellXfs>
  <cellStyles count="6230">
    <cellStyle name=" " xfId="60" xr:uid="{00000000-0005-0000-0000-000000000000}"/>
    <cellStyle name="' '" xfId="61" xr:uid="{00000000-0005-0000-0000-000001000000}"/>
    <cellStyle name="' ' 2" xfId="1529" xr:uid="{00000000-0005-0000-0000-000002000000}"/>
    <cellStyle name="' ' 3" xfId="1530" xr:uid="{00000000-0005-0000-0000-000003000000}"/>
    <cellStyle name=" _단촌관덕제 보수공사 설계설명서" xfId="62" xr:uid="{00000000-0005-0000-0000-000004000000}"/>
    <cellStyle name=" _사촌1리 농로포장공사(1공구)" xfId="63" xr:uid="{00000000-0005-0000-0000-000005000000}"/>
    <cellStyle name=" _사촌1리 농로포장공사(1공구)_단촌관덕제 보수공사 설계설명서" xfId="64" xr:uid="{00000000-0005-0000-0000-000006000000}"/>
    <cellStyle name=" _화조리세진기업앞 배수로정비" xfId="65" xr:uid="{00000000-0005-0000-0000-000007000000}"/>
    <cellStyle name=" _화조리세진기업앞 배수로정비_단촌관덕제 보수공사 설계설명서" xfId="66" xr:uid="{00000000-0005-0000-0000-000008000000}"/>
    <cellStyle name="&quot;도급대비&quot;백분율" xfId="67" xr:uid="{00000000-0005-0000-0000-000009000000}"/>
    <cellStyle name="$" xfId="68" xr:uid="{00000000-0005-0000-0000-00000A000000}"/>
    <cellStyle name="$_db진흥" xfId="69" xr:uid="{00000000-0005-0000-0000-00000B000000}"/>
    <cellStyle name="$_SE40" xfId="70" xr:uid="{00000000-0005-0000-0000-00000C000000}"/>
    <cellStyle name="$_견적2" xfId="71" xr:uid="{00000000-0005-0000-0000-00000D000000}"/>
    <cellStyle name="$_기아" xfId="72" xr:uid="{00000000-0005-0000-0000-00000E000000}"/>
    <cellStyle name="(##.00)" xfId="1531" xr:uid="{00000000-0005-0000-0000-00000F000000}"/>
    <cellStyle name="(1)" xfId="73" xr:uid="{00000000-0005-0000-0000-000010000000}"/>
    <cellStyle name="(표준)" xfId="74" xr:uid="{00000000-0005-0000-0000-000011000000}"/>
    <cellStyle name="?" xfId="2" xr:uid="{00000000-0005-0000-0000-000012000000}"/>
    <cellStyle name="??&amp;O?&amp;H?_x0008__x000f__x0007_?_x0007__x0001__x0001_" xfId="3" xr:uid="{00000000-0005-0000-0000-000013000000}"/>
    <cellStyle name="??&amp;O?&amp;H?_x0008_??_x0007__x0001__x0001_" xfId="75" xr:uid="{00000000-0005-0000-0000-000014000000}"/>
    <cellStyle name="??&amp;쏗?뷐9_x0008__x0011__x0007_?_x0007__x0001__x0001_" xfId="76" xr:uid="{00000000-0005-0000-0000-000015000000}"/>
    <cellStyle name="???­ [0]_??º?¼?·®??°? " xfId="1532" xr:uid="{00000000-0005-0000-0000-000016000000}"/>
    <cellStyle name="???­_??º?¼?·®??°? " xfId="1533" xr:uid="{00000000-0005-0000-0000-000017000000}"/>
    <cellStyle name="???Ø_??º?¼?·®??°? " xfId="1534" xr:uid="{00000000-0005-0000-0000-000018000000}"/>
    <cellStyle name="?Þ¸¶ [0]_??º?¼?·®??°? " xfId="1535" xr:uid="{00000000-0005-0000-0000-000019000000}"/>
    <cellStyle name="?Þ¸¶_??º?¼?·®??°? " xfId="1536" xr:uid="{00000000-0005-0000-0000-00001A000000}"/>
    <cellStyle name="?W?_laroux" xfId="4" xr:uid="{00000000-0005-0000-0000-00001B000000}"/>
    <cellStyle name="_0.실시설계-총괄" xfId="77" xr:uid="{00000000-0005-0000-0000-00001C000000}"/>
    <cellStyle name="_00 예정지 항공측량용역_총괄표" xfId="78" xr:uid="{00000000-0005-0000-0000-00001D000000}"/>
    <cellStyle name="_00-04-구조물총괄" xfId="79" xr:uid="{00000000-0005-0000-0000-00001E000000}"/>
    <cellStyle name="_00-04-구조물총괄_강관압입구조물공" xfId="80" xr:uid="{00000000-0005-0000-0000-00001F000000}"/>
    <cellStyle name="_00-04-구조물총괄_강관압입구조물공_내지농로(변경)" xfId="81" xr:uid="{00000000-0005-0000-0000-000020000000}"/>
    <cellStyle name="_00-04-구조물총괄_강관압입구조물공_내지농로(변경)_돈지수량산출" xfId="82" xr:uid="{00000000-0005-0000-0000-000021000000}"/>
    <cellStyle name="_00-04-구조물총괄_강관압입구조물공_능양수량산출" xfId="83" xr:uid="{00000000-0005-0000-0000-000022000000}"/>
    <cellStyle name="_00-04-구조물총괄_강관압입구조물공_능양수량산출_돈지수량산출" xfId="84" xr:uid="{00000000-0005-0000-0000-000023000000}"/>
    <cellStyle name="_00-04-구조물총괄_강관압입구조물공_돈지안길" xfId="85" xr:uid="{00000000-0005-0000-0000-000024000000}"/>
    <cellStyle name="_00-04-구조물총괄_강관압입구조물공_돈지안길_배수로" xfId="86" xr:uid="{00000000-0005-0000-0000-000025000000}"/>
    <cellStyle name="_00-04-구조물총괄_강관압입구조물공_돈지안길1000" xfId="87" xr:uid="{00000000-0005-0000-0000-000026000000}"/>
    <cellStyle name="_00-04-구조물총괄_강관압입구조물공_돈지안길1000_배수로" xfId="88" xr:uid="{00000000-0005-0000-0000-000027000000}"/>
    <cellStyle name="_00-04-구조물총괄_강관압입구조물공_배수로" xfId="89" xr:uid="{00000000-0005-0000-0000-000028000000}"/>
    <cellStyle name="_00-04-구조물총괄_강관압입구조물공_배수로_배수로" xfId="90" xr:uid="{00000000-0005-0000-0000-000029000000}"/>
    <cellStyle name="_00-04-구조물총괄_강관압입구조물공_석축쌓기" xfId="91" xr:uid="{00000000-0005-0000-0000-00002A000000}"/>
    <cellStyle name="_00-04-구조물총괄_강관압입구조물공_석축쌓기_내지농로(변경)" xfId="92" xr:uid="{00000000-0005-0000-0000-00002B000000}"/>
    <cellStyle name="_00-04-구조물총괄_강관압입구조물공_석축쌓기_내지농로(변경)_돈지수량산출" xfId="93" xr:uid="{00000000-0005-0000-0000-00002C000000}"/>
    <cellStyle name="_00-04-구조물총괄_강관압입구조물공_석축쌓기_능양수량산출" xfId="94" xr:uid="{00000000-0005-0000-0000-00002D000000}"/>
    <cellStyle name="_00-04-구조물총괄_강관압입구조물공_석축쌓기_능양수량산출_돈지수량산출" xfId="95" xr:uid="{00000000-0005-0000-0000-00002E000000}"/>
    <cellStyle name="_00-04-구조물총괄_강관압입구조물공_석축쌓기_돈지안길" xfId="96" xr:uid="{00000000-0005-0000-0000-00002F000000}"/>
    <cellStyle name="_00-04-구조물총괄_강관압입구조물공_석축쌓기_돈지안길_배수로" xfId="97" xr:uid="{00000000-0005-0000-0000-000030000000}"/>
    <cellStyle name="_00-04-구조물총괄_강관압입구조물공_석축쌓기_돈지안길1000" xfId="98" xr:uid="{00000000-0005-0000-0000-000031000000}"/>
    <cellStyle name="_00-04-구조물총괄_강관압입구조물공_석축쌓기_돈지안길1000_배수로" xfId="99" xr:uid="{00000000-0005-0000-0000-000032000000}"/>
    <cellStyle name="_00-04-구조물총괄_강관압입구조물공_석축쌓기_배수공(명품센터)" xfId="100" xr:uid="{00000000-0005-0000-0000-000033000000}"/>
    <cellStyle name="_00-04-구조물총괄_강관압입구조물공_석축쌓기_배수공(명품센터)_내지농로(변경)" xfId="101" xr:uid="{00000000-0005-0000-0000-000034000000}"/>
    <cellStyle name="_00-04-구조물총괄_강관압입구조물공_석축쌓기_배수공(명품센터)_내지농로(변경)_돈지수량산출" xfId="102" xr:uid="{00000000-0005-0000-0000-000035000000}"/>
    <cellStyle name="_00-04-구조물총괄_강관압입구조물공_석축쌓기_배수공(명품센터)_능양수량산출" xfId="103" xr:uid="{00000000-0005-0000-0000-000036000000}"/>
    <cellStyle name="_00-04-구조물총괄_강관압입구조물공_석축쌓기_배수공(명품센터)_능양수량산출_돈지수량산출" xfId="104" xr:uid="{00000000-0005-0000-0000-000037000000}"/>
    <cellStyle name="_00-04-구조물총괄_강관압입구조물공_석축쌓기_배수공(명품센터)_돈지안길" xfId="105" xr:uid="{00000000-0005-0000-0000-000038000000}"/>
    <cellStyle name="_00-04-구조물총괄_강관압입구조물공_석축쌓기_배수공(명품센터)_돈지안길_배수로" xfId="106" xr:uid="{00000000-0005-0000-0000-000039000000}"/>
    <cellStyle name="_00-04-구조물총괄_강관압입구조물공_석축쌓기_배수공(명품센터)_돈지안길1000" xfId="107" xr:uid="{00000000-0005-0000-0000-00003A000000}"/>
    <cellStyle name="_00-04-구조물총괄_강관압입구조물공_석축쌓기_배수공(명품센터)_돈지안길1000_배수로" xfId="108" xr:uid="{00000000-0005-0000-0000-00003B000000}"/>
    <cellStyle name="_00-04-구조물총괄_강관압입구조물공_석축쌓기_배수공(명품센터)_배수로" xfId="109" xr:uid="{00000000-0005-0000-0000-00003C000000}"/>
    <cellStyle name="_00-04-구조물총괄_강관압입구조물공_석축쌓기_배수공(명품센터)_배수로_배수로" xfId="110" xr:uid="{00000000-0005-0000-0000-00003D000000}"/>
    <cellStyle name="_00-04-구조물총괄_강관압입구조물공_석축쌓기_배수로" xfId="111" xr:uid="{00000000-0005-0000-0000-00003E000000}"/>
    <cellStyle name="_00-04-구조물총괄_강관압입구조물공_석축쌓기_배수로_배수로" xfId="112" xr:uid="{00000000-0005-0000-0000-00003F000000}"/>
    <cellStyle name="_00-04-구조물총괄_강관압입구조물공_석축쌓기_수량(전안수해복구)" xfId="113" xr:uid="{00000000-0005-0000-0000-000040000000}"/>
    <cellStyle name="_00-04-구조물총괄_강관압입구조물공_석축쌓기_수량(전안수해복구)_내지농로(변경)" xfId="114" xr:uid="{00000000-0005-0000-0000-000041000000}"/>
    <cellStyle name="_00-04-구조물총괄_강관압입구조물공_석축쌓기_수량(전안수해복구)_내지농로(변경)_돈지수량산출" xfId="115" xr:uid="{00000000-0005-0000-0000-000042000000}"/>
    <cellStyle name="_00-04-구조물총괄_강관압입구조물공_석축쌓기_수량(전안수해복구)_능양수량산출" xfId="116" xr:uid="{00000000-0005-0000-0000-000043000000}"/>
    <cellStyle name="_00-04-구조물총괄_강관압입구조물공_석축쌓기_수량(전안수해복구)_능양수량산출_돈지수량산출" xfId="117" xr:uid="{00000000-0005-0000-0000-000044000000}"/>
    <cellStyle name="_00-04-구조물총괄_강관압입구조물공_석축쌓기_수량(전안수해복구)_돈지안길" xfId="118" xr:uid="{00000000-0005-0000-0000-000045000000}"/>
    <cellStyle name="_00-04-구조물총괄_강관압입구조물공_석축쌓기_수량(전안수해복구)_돈지안길_배수로" xfId="119" xr:uid="{00000000-0005-0000-0000-000046000000}"/>
    <cellStyle name="_00-04-구조물총괄_강관압입구조물공_석축쌓기_수량(전안수해복구)_돈지안길1000" xfId="120" xr:uid="{00000000-0005-0000-0000-000047000000}"/>
    <cellStyle name="_00-04-구조물총괄_강관압입구조물공_석축쌓기_수량(전안수해복구)_돈지안길1000_배수로" xfId="121" xr:uid="{00000000-0005-0000-0000-000048000000}"/>
    <cellStyle name="_00-04-구조물총괄_강관압입구조물공_석축쌓기_수량(전안수해복구)_배수로" xfId="122" xr:uid="{00000000-0005-0000-0000-000049000000}"/>
    <cellStyle name="_00-04-구조물총괄_강관압입구조물공_석축쌓기_수량(전안수해복구)_배수로_배수로" xfId="123" xr:uid="{00000000-0005-0000-0000-00004A000000}"/>
    <cellStyle name="_00-04-구조물총괄_강관압입구조물공_석축쌓기_우수공(k2)" xfId="124" xr:uid="{00000000-0005-0000-0000-00004B000000}"/>
    <cellStyle name="_00-04-구조물총괄_강관압입구조물공_석축쌓기_우수공(k2)_내지농로(변경)" xfId="125" xr:uid="{00000000-0005-0000-0000-00004C000000}"/>
    <cellStyle name="_00-04-구조물총괄_강관압입구조물공_석축쌓기_우수공(k2)_내지농로(변경)_돈지수량산출" xfId="126" xr:uid="{00000000-0005-0000-0000-00004D000000}"/>
    <cellStyle name="_00-04-구조물총괄_강관압입구조물공_석축쌓기_우수공(k2)_능양수량산출" xfId="127" xr:uid="{00000000-0005-0000-0000-00004E000000}"/>
    <cellStyle name="_00-04-구조물총괄_강관압입구조물공_석축쌓기_우수공(k2)_능양수량산출_돈지수량산출" xfId="128" xr:uid="{00000000-0005-0000-0000-00004F000000}"/>
    <cellStyle name="_00-04-구조물총괄_강관압입구조물공_석축쌓기_우수공(k2)_돈지안길" xfId="129" xr:uid="{00000000-0005-0000-0000-000050000000}"/>
    <cellStyle name="_00-04-구조물총괄_강관압입구조물공_석축쌓기_우수공(k2)_돈지안길_배수로" xfId="130" xr:uid="{00000000-0005-0000-0000-000051000000}"/>
    <cellStyle name="_00-04-구조물총괄_강관압입구조물공_석축쌓기_우수공(k2)_돈지안길1000" xfId="131" xr:uid="{00000000-0005-0000-0000-000052000000}"/>
    <cellStyle name="_00-04-구조물총괄_강관압입구조물공_석축쌓기_우수공(k2)_돈지안길1000_배수로" xfId="132" xr:uid="{00000000-0005-0000-0000-000053000000}"/>
    <cellStyle name="_00-04-구조물총괄_강관압입구조물공_석축쌓기_우수공(k2)_배수로" xfId="133" xr:uid="{00000000-0005-0000-0000-000054000000}"/>
    <cellStyle name="_00-04-구조물총괄_강관압입구조물공_석축쌓기_우수공(k2)_배수로_배수로" xfId="134" xr:uid="{00000000-0005-0000-0000-000055000000}"/>
    <cellStyle name="_00-04-구조물총괄_내지농로(변경)" xfId="135" xr:uid="{00000000-0005-0000-0000-000056000000}"/>
    <cellStyle name="_00-04-구조물총괄_내지농로(변경)_돈지수량산출" xfId="136" xr:uid="{00000000-0005-0000-0000-000057000000}"/>
    <cellStyle name="_00-04-구조물총괄_능양수량산출" xfId="137" xr:uid="{00000000-0005-0000-0000-000058000000}"/>
    <cellStyle name="_00-04-구조물총괄_능양수량산출_돈지수량산출" xfId="138" xr:uid="{00000000-0005-0000-0000-000059000000}"/>
    <cellStyle name="_00-04-구조물총괄_돈지안길" xfId="139" xr:uid="{00000000-0005-0000-0000-00005A000000}"/>
    <cellStyle name="_00-04-구조물총괄_돈지안길_배수로" xfId="140" xr:uid="{00000000-0005-0000-0000-00005B000000}"/>
    <cellStyle name="_00-04-구조물총괄_돈지안길1000" xfId="141" xr:uid="{00000000-0005-0000-0000-00005C000000}"/>
    <cellStyle name="_00-04-구조물총괄_돈지안길1000_배수로" xfId="142" xr:uid="{00000000-0005-0000-0000-00005D000000}"/>
    <cellStyle name="_00-04-구조물총괄_배수로" xfId="143" xr:uid="{00000000-0005-0000-0000-00005E000000}"/>
    <cellStyle name="_00-04-구조물총괄_배수로_배수로" xfId="144" xr:uid="{00000000-0005-0000-0000-00005F000000}"/>
    <cellStyle name="_00-04-구조물총괄_석축쌓기" xfId="145" xr:uid="{00000000-0005-0000-0000-000060000000}"/>
    <cellStyle name="_00-04-구조물총괄_석축쌓기_내지농로(변경)" xfId="146" xr:uid="{00000000-0005-0000-0000-000061000000}"/>
    <cellStyle name="_00-04-구조물총괄_석축쌓기_내지농로(변경)_돈지수량산출" xfId="147" xr:uid="{00000000-0005-0000-0000-000062000000}"/>
    <cellStyle name="_00-04-구조물총괄_석축쌓기_능양수량산출" xfId="148" xr:uid="{00000000-0005-0000-0000-000063000000}"/>
    <cellStyle name="_00-04-구조물총괄_석축쌓기_능양수량산출_돈지수량산출" xfId="149" xr:uid="{00000000-0005-0000-0000-000064000000}"/>
    <cellStyle name="_00-04-구조물총괄_석축쌓기_돈지안길" xfId="150" xr:uid="{00000000-0005-0000-0000-000065000000}"/>
    <cellStyle name="_00-04-구조물총괄_석축쌓기_돈지안길_배수로" xfId="151" xr:uid="{00000000-0005-0000-0000-000066000000}"/>
    <cellStyle name="_00-04-구조물총괄_석축쌓기_돈지안길1000" xfId="152" xr:uid="{00000000-0005-0000-0000-000067000000}"/>
    <cellStyle name="_00-04-구조물총괄_석축쌓기_돈지안길1000_배수로" xfId="153" xr:uid="{00000000-0005-0000-0000-000068000000}"/>
    <cellStyle name="_00-04-구조물총괄_석축쌓기_배수공(명품센터)" xfId="154" xr:uid="{00000000-0005-0000-0000-000069000000}"/>
    <cellStyle name="_00-04-구조물총괄_석축쌓기_배수공(명품센터)_내지농로(변경)" xfId="155" xr:uid="{00000000-0005-0000-0000-00006A000000}"/>
    <cellStyle name="_00-04-구조물총괄_석축쌓기_배수공(명품센터)_내지농로(변경)_돈지수량산출" xfId="156" xr:uid="{00000000-0005-0000-0000-00006B000000}"/>
    <cellStyle name="_00-04-구조물총괄_석축쌓기_배수공(명품센터)_능양수량산출" xfId="157" xr:uid="{00000000-0005-0000-0000-00006C000000}"/>
    <cellStyle name="_00-04-구조물총괄_석축쌓기_배수공(명품센터)_능양수량산출_돈지수량산출" xfId="158" xr:uid="{00000000-0005-0000-0000-00006D000000}"/>
    <cellStyle name="_00-04-구조물총괄_석축쌓기_배수공(명품센터)_돈지안길" xfId="159" xr:uid="{00000000-0005-0000-0000-00006E000000}"/>
    <cellStyle name="_00-04-구조물총괄_석축쌓기_배수공(명품센터)_돈지안길_배수로" xfId="160" xr:uid="{00000000-0005-0000-0000-00006F000000}"/>
    <cellStyle name="_00-04-구조물총괄_석축쌓기_배수공(명품센터)_돈지안길1000" xfId="161" xr:uid="{00000000-0005-0000-0000-000070000000}"/>
    <cellStyle name="_00-04-구조물총괄_석축쌓기_배수공(명품센터)_돈지안길1000_배수로" xfId="162" xr:uid="{00000000-0005-0000-0000-000071000000}"/>
    <cellStyle name="_00-04-구조물총괄_석축쌓기_배수공(명품센터)_배수로" xfId="163" xr:uid="{00000000-0005-0000-0000-000072000000}"/>
    <cellStyle name="_00-04-구조물총괄_석축쌓기_배수공(명품센터)_배수로_배수로" xfId="164" xr:uid="{00000000-0005-0000-0000-000073000000}"/>
    <cellStyle name="_00-04-구조물총괄_석축쌓기_배수로" xfId="165" xr:uid="{00000000-0005-0000-0000-000074000000}"/>
    <cellStyle name="_00-04-구조물총괄_석축쌓기_배수로_배수로" xfId="166" xr:uid="{00000000-0005-0000-0000-000075000000}"/>
    <cellStyle name="_00-04-구조물총괄_석축쌓기_수량(전안수해복구)" xfId="167" xr:uid="{00000000-0005-0000-0000-000076000000}"/>
    <cellStyle name="_00-04-구조물총괄_석축쌓기_수량(전안수해복구)_내지농로(변경)" xfId="168" xr:uid="{00000000-0005-0000-0000-000077000000}"/>
    <cellStyle name="_00-04-구조물총괄_석축쌓기_수량(전안수해복구)_내지농로(변경)_돈지수량산출" xfId="169" xr:uid="{00000000-0005-0000-0000-000078000000}"/>
    <cellStyle name="_00-04-구조물총괄_석축쌓기_수량(전안수해복구)_능양수량산출" xfId="170" xr:uid="{00000000-0005-0000-0000-000079000000}"/>
    <cellStyle name="_00-04-구조물총괄_석축쌓기_수량(전안수해복구)_능양수량산출_돈지수량산출" xfId="171" xr:uid="{00000000-0005-0000-0000-00007A000000}"/>
    <cellStyle name="_00-04-구조물총괄_석축쌓기_수량(전안수해복구)_돈지안길" xfId="172" xr:uid="{00000000-0005-0000-0000-00007B000000}"/>
    <cellStyle name="_00-04-구조물총괄_석축쌓기_수량(전안수해복구)_돈지안길_배수로" xfId="173" xr:uid="{00000000-0005-0000-0000-00007C000000}"/>
    <cellStyle name="_00-04-구조물총괄_석축쌓기_수량(전안수해복구)_돈지안길1000" xfId="174" xr:uid="{00000000-0005-0000-0000-00007D000000}"/>
    <cellStyle name="_00-04-구조물총괄_석축쌓기_수량(전안수해복구)_돈지안길1000_배수로" xfId="175" xr:uid="{00000000-0005-0000-0000-00007E000000}"/>
    <cellStyle name="_00-04-구조물총괄_석축쌓기_수량(전안수해복구)_배수로" xfId="176" xr:uid="{00000000-0005-0000-0000-00007F000000}"/>
    <cellStyle name="_00-04-구조물총괄_석축쌓기_수량(전안수해복구)_배수로_배수로" xfId="177" xr:uid="{00000000-0005-0000-0000-000080000000}"/>
    <cellStyle name="_00-04-구조물총괄_석축쌓기_우수공(k2)" xfId="178" xr:uid="{00000000-0005-0000-0000-000081000000}"/>
    <cellStyle name="_00-04-구조물총괄_석축쌓기_우수공(k2)_내지농로(변경)" xfId="179" xr:uid="{00000000-0005-0000-0000-000082000000}"/>
    <cellStyle name="_00-04-구조물총괄_석축쌓기_우수공(k2)_내지농로(변경)_돈지수량산출" xfId="180" xr:uid="{00000000-0005-0000-0000-000083000000}"/>
    <cellStyle name="_00-04-구조물총괄_석축쌓기_우수공(k2)_능양수량산출" xfId="181" xr:uid="{00000000-0005-0000-0000-000084000000}"/>
    <cellStyle name="_00-04-구조물총괄_석축쌓기_우수공(k2)_능양수량산출_돈지수량산출" xfId="182" xr:uid="{00000000-0005-0000-0000-000085000000}"/>
    <cellStyle name="_00-04-구조물총괄_석축쌓기_우수공(k2)_돈지안길" xfId="183" xr:uid="{00000000-0005-0000-0000-000086000000}"/>
    <cellStyle name="_00-04-구조물총괄_석축쌓기_우수공(k2)_돈지안길_배수로" xfId="184" xr:uid="{00000000-0005-0000-0000-000087000000}"/>
    <cellStyle name="_00-04-구조물총괄_석축쌓기_우수공(k2)_돈지안길1000" xfId="185" xr:uid="{00000000-0005-0000-0000-000088000000}"/>
    <cellStyle name="_00-04-구조물총괄_석축쌓기_우수공(k2)_돈지안길1000_배수로" xfId="186" xr:uid="{00000000-0005-0000-0000-000089000000}"/>
    <cellStyle name="_00-04-구조물총괄_석축쌓기_우수공(k2)_배수로" xfId="187" xr:uid="{00000000-0005-0000-0000-00008A000000}"/>
    <cellStyle name="_00-04-구조물총괄_석축쌓기_우수공(k2)_배수로_배수로" xfId="188" xr:uid="{00000000-0005-0000-0000-00008B000000}"/>
    <cellStyle name="_00title " xfId="189" xr:uid="{00000000-0005-0000-0000-00008C000000}"/>
    <cellStyle name="_02-02-맨홀토공" xfId="190" xr:uid="{00000000-0005-0000-0000-00008D000000}"/>
    <cellStyle name="_02-02-맨홀토공_내지농로(변경)" xfId="191" xr:uid="{00000000-0005-0000-0000-00008E000000}"/>
    <cellStyle name="_02-02-맨홀토공_내지농로(변경)_돈지수량산출" xfId="192" xr:uid="{00000000-0005-0000-0000-00008F000000}"/>
    <cellStyle name="_02-02-맨홀토공_능양수량산출" xfId="193" xr:uid="{00000000-0005-0000-0000-000090000000}"/>
    <cellStyle name="_02-02-맨홀토공_능양수량산출_돈지수량산출" xfId="194" xr:uid="{00000000-0005-0000-0000-000091000000}"/>
    <cellStyle name="_02-02-맨홀토공_돈지안길" xfId="195" xr:uid="{00000000-0005-0000-0000-000092000000}"/>
    <cellStyle name="_02-02-맨홀토공_돈지안길_배수로" xfId="196" xr:uid="{00000000-0005-0000-0000-000093000000}"/>
    <cellStyle name="_02-02-맨홀토공_돈지안길1000" xfId="197" xr:uid="{00000000-0005-0000-0000-000094000000}"/>
    <cellStyle name="_02-02-맨홀토공_돈지안길1000_배수로" xfId="198" xr:uid="{00000000-0005-0000-0000-000095000000}"/>
    <cellStyle name="_02-02-맨홀토공_배수로" xfId="199" xr:uid="{00000000-0005-0000-0000-000096000000}"/>
    <cellStyle name="_02-02-맨홀토공_배수로_배수로" xfId="200" xr:uid="{00000000-0005-0000-0000-000097000000}"/>
    <cellStyle name="_02-02-맨홀토공_석축쌓기" xfId="201" xr:uid="{00000000-0005-0000-0000-000098000000}"/>
    <cellStyle name="_02-02-맨홀토공_석축쌓기_내지농로(변경)" xfId="202" xr:uid="{00000000-0005-0000-0000-000099000000}"/>
    <cellStyle name="_02-02-맨홀토공_석축쌓기_내지농로(변경)_돈지수량산출" xfId="203" xr:uid="{00000000-0005-0000-0000-00009A000000}"/>
    <cellStyle name="_02-02-맨홀토공_석축쌓기_능양수량산출" xfId="204" xr:uid="{00000000-0005-0000-0000-00009B000000}"/>
    <cellStyle name="_02-02-맨홀토공_석축쌓기_능양수량산출_돈지수량산출" xfId="205" xr:uid="{00000000-0005-0000-0000-00009C000000}"/>
    <cellStyle name="_02-02-맨홀토공_석축쌓기_돈지안길" xfId="206" xr:uid="{00000000-0005-0000-0000-00009D000000}"/>
    <cellStyle name="_02-02-맨홀토공_석축쌓기_돈지안길_배수로" xfId="207" xr:uid="{00000000-0005-0000-0000-00009E000000}"/>
    <cellStyle name="_02-02-맨홀토공_석축쌓기_돈지안길1000" xfId="208" xr:uid="{00000000-0005-0000-0000-00009F000000}"/>
    <cellStyle name="_02-02-맨홀토공_석축쌓기_돈지안길1000_배수로" xfId="209" xr:uid="{00000000-0005-0000-0000-0000A0000000}"/>
    <cellStyle name="_02-02-맨홀토공_석축쌓기_배수공(명품센터)" xfId="210" xr:uid="{00000000-0005-0000-0000-0000A1000000}"/>
    <cellStyle name="_02-02-맨홀토공_석축쌓기_배수공(명품센터)_내지농로(변경)" xfId="211" xr:uid="{00000000-0005-0000-0000-0000A2000000}"/>
    <cellStyle name="_02-02-맨홀토공_석축쌓기_배수공(명품센터)_내지농로(변경)_돈지수량산출" xfId="212" xr:uid="{00000000-0005-0000-0000-0000A3000000}"/>
    <cellStyle name="_02-02-맨홀토공_석축쌓기_배수공(명품센터)_능양수량산출" xfId="213" xr:uid="{00000000-0005-0000-0000-0000A4000000}"/>
    <cellStyle name="_02-02-맨홀토공_석축쌓기_배수공(명품센터)_능양수량산출_돈지수량산출" xfId="214" xr:uid="{00000000-0005-0000-0000-0000A5000000}"/>
    <cellStyle name="_02-02-맨홀토공_석축쌓기_배수공(명품센터)_돈지안길" xfId="215" xr:uid="{00000000-0005-0000-0000-0000A6000000}"/>
    <cellStyle name="_02-02-맨홀토공_석축쌓기_배수공(명품센터)_돈지안길_배수로" xfId="216" xr:uid="{00000000-0005-0000-0000-0000A7000000}"/>
    <cellStyle name="_02-02-맨홀토공_석축쌓기_배수공(명품센터)_돈지안길1000" xfId="217" xr:uid="{00000000-0005-0000-0000-0000A8000000}"/>
    <cellStyle name="_02-02-맨홀토공_석축쌓기_배수공(명품센터)_돈지안길1000_배수로" xfId="218" xr:uid="{00000000-0005-0000-0000-0000A9000000}"/>
    <cellStyle name="_02-02-맨홀토공_석축쌓기_배수공(명품센터)_배수로" xfId="219" xr:uid="{00000000-0005-0000-0000-0000AA000000}"/>
    <cellStyle name="_02-02-맨홀토공_석축쌓기_배수공(명품센터)_배수로_배수로" xfId="220" xr:uid="{00000000-0005-0000-0000-0000AB000000}"/>
    <cellStyle name="_02-02-맨홀토공_석축쌓기_배수로" xfId="221" xr:uid="{00000000-0005-0000-0000-0000AC000000}"/>
    <cellStyle name="_02-02-맨홀토공_석축쌓기_배수로_배수로" xfId="222" xr:uid="{00000000-0005-0000-0000-0000AD000000}"/>
    <cellStyle name="_02-02-맨홀토공_석축쌓기_수량(전안수해복구)" xfId="223" xr:uid="{00000000-0005-0000-0000-0000AE000000}"/>
    <cellStyle name="_02-02-맨홀토공_석축쌓기_수량(전안수해복구)_내지농로(변경)" xfId="224" xr:uid="{00000000-0005-0000-0000-0000AF000000}"/>
    <cellStyle name="_02-02-맨홀토공_석축쌓기_수량(전안수해복구)_내지농로(변경)_돈지수량산출" xfId="225" xr:uid="{00000000-0005-0000-0000-0000B0000000}"/>
    <cellStyle name="_02-02-맨홀토공_석축쌓기_수량(전안수해복구)_능양수량산출" xfId="226" xr:uid="{00000000-0005-0000-0000-0000B1000000}"/>
    <cellStyle name="_02-02-맨홀토공_석축쌓기_수량(전안수해복구)_능양수량산출_돈지수량산출" xfId="227" xr:uid="{00000000-0005-0000-0000-0000B2000000}"/>
    <cellStyle name="_02-02-맨홀토공_석축쌓기_수량(전안수해복구)_돈지안길" xfId="228" xr:uid="{00000000-0005-0000-0000-0000B3000000}"/>
    <cellStyle name="_02-02-맨홀토공_석축쌓기_수량(전안수해복구)_돈지안길_배수로" xfId="229" xr:uid="{00000000-0005-0000-0000-0000B4000000}"/>
    <cellStyle name="_02-02-맨홀토공_석축쌓기_수량(전안수해복구)_돈지안길1000" xfId="230" xr:uid="{00000000-0005-0000-0000-0000B5000000}"/>
    <cellStyle name="_02-02-맨홀토공_석축쌓기_수량(전안수해복구)_돈지안길1000_배수로" xfId="231" xr:uid="{00000000-0005-0000-0000-0000B6000000}"/>
    <cellStyle name="_02-02-맨홀토공_석축쌓기_수량(전안수해복구)_배수로" xfId="232" xr:uid="{00000000-0005-0000-0000-0000B7000000}"/>
    <cellStyle name="_02-02-맨홀토공_석축쌓기_수량(전안수해복구)_배수로_배수로" xfId="233" xr:uid="{00000000-0005-0000-0000-0000B8000000}"/>
    <cellStyle name="_02-02-맨홀토공_석축쌓기_우수공(k2)" xfId="234" xr:uid="{00000000-0005-0000-0000-0000B9000000}"/>
    <cellStyle name="_02-02-맨홀토공_석축쌓기_우수공(k2)_내지농로(변경)" xfId="235" xr:uid="{00000000-0005-0000-0000-0000BA000000}"/>
    <cellStyle name="_02-02-맨홀토공_석축쌓기_우수공(k2)_내지농로(변경)_돈지수량산출" xfId="236" xr:uid="{00000000-0005-0000-0000-0000BB000000}"/>
    <cellStyle name="_02-02-맨홀토공_석축쌓기_우수공(k2)_능양수량산출" xfId="237" xr:uid="{00000000-0005-0000-0000-0000BC000000}"/>
    <cellStyle name="_02-02-맨홀토공_석축쌓기_우수공(k2)_능양수량산출_돈지수량산출" xfId="238" xr:uid="{00000000-0005-0000-0000-0000BD000000}"/>
    <cellStyle name="_02-02-맨홀토공_석축쌓기_우수공(k2)_돈지안길" xfId="239" xr:uid="{00000000-0005-0000-0000-0000BE000000}"/>
    <cellStyle name="_02-02-맨홀토공_석축쌓기_우수공(k2)_돈지안길_배수로" xfId="240" xr:uid="{00000000-0005-0000-0000-0000BF000000}"/>
    <cellStyle name="_02-02-맨홀토공_석축쌓기_우수공(k2)_돈지안길1000" xfId="241" xr:uid="{00000000-0005-0000-0000-0000C0000000}"/>
    <cellStyle name="_02-02-맨홀토공_석축쌓기_우수공(k2)_돈지안길1000_배수로" xfId="242" xr:uid="{00000000-0005-0000-0000-0000C1000000}"/>
    <cellStyle name="_02-02-맨홀토공_석축쌓기_우수공(k2)_배수로" xfId="243" xr:uid="{00000000-0005-0000-0000-0000C2000000}"/>
    <cellStyle name="_02-02-맨홀토공_석축쌓기_우수공(k2)_배수로_배수로" xfId="244" xr:uid="{00000000-0005-0000-0000-0000C3000000}"/>
    <cellStyle name="_02용역내역서060306" xfId="245" xr:uid="{00000000-0005-0000-0000-0000C4000000}"/>
    <cellStyle name="_080108-서산시 운석근린공원 환경교통재해영향영가용역" xfId="246" xr:uid="{00000000-0005-0000-0000-0000C5000000}"/>
    <cellStyle name="_080111-웰빙공원 환경재해교통영향평가용역비 산출-수정" xfId="247" xr:uid="{00000000-0005-0000-0000-0000C6000000}"/>
    <cellStyle name="_10.역T형옹벽(H=5.0),개거(0.5X0.5)" xfId="248" xr:uid="{00000000-0005-0000-0000-0000C7000000}"/>
    <cellStyle name="_11. 석축" xfId="249" xr:uid="{00000000-0005-0000-0000-0000C8000000}"/>
    <cellStyle name="_11. 석축_2(변경)-토공" xfId="250" xr:uid="{00000000-0005-0000-0000-0000C9000000}"/>
    <cellStyle name="_13(석축)" xfId="251" xr:uid="{00000000-0005-0000-0000-0000CA000000}"/>
    <cellStyle name="_13(석축)_2(변경)-토공" xfId="252" xr:uid="{00000000-0005-0000-0000-0000CB000000}"/>
    <cellStyle name="_19.수중보(옹벽포함)" xfId="253" xr:uid="{00000000-0005-0000-0000-0000CC000000}"/>
    <cellStyle name="_19.수중보(옹벽포함)_2(변경)-토공" xfId="254" xr:uid="{00000000-0005-0000-0000-0000CD000000}"/>
    <cellStyle name="_1-토공" xfId="255" xr:uid="{00000000-0005-0000-0000-0000CE000000}"/>
    <cellStyle name="_2003년설계품v2.1" xfId="256" xr:uid="{00000000-0005-0000-0000-0000CF000000}"/>
    <cellStyle name="_2500정사사진(2005년도2차물량 위성과 통합)" xfId="257" xr:uid="{00000000-0005-0000-0000-0000D0000000}"/>
    <cellStyle name="_3(석축,con포장)" xfId="258" xr:uid="{00000000-0005-0000-0000-0000D1000000}"/>
    <cellStyle name="_3(석축,con포장)_2(변경)-토공" xfId="259" xr:uid="{00000000-0005-0000-0000-0000D2000000}"/>
    <cellStyle name="_3.교통영향평가" xfId="260" xr:uid="{00000000-0005-0000-0000-0000D3000000}"/>
    <cellStyle name="_Book1" xfId="1537" xr:uid="{00000000-0005-0000-0000-0000D4000000}"/>
    <cellStyle name="_Book1_1" xfId="1538" xr:uid="{00000000-0005-0000-0000-0000D5000000}"/>
    <cellStyle name="_Book1_2차단가산출서" xfId="1539" xr:uid="{00000000-0005-0000-0000-0000D6000000}"/>
    <cellStyle name="_Book1_기변별 필지별 조서" xfId="1540" xr:uid="{00000000-0005-0000-0000-0000D7000000}"/>
    <cellStyle name="_Book1_단가산출서 기번별" xfId="1541" xr:uid="{00000000-0005-0000-0000-0000D8000000}"/>
    <cellStyle name="_Book1_단가산출서-1" xfId="1542" xr:uid="{00000000-0005-0000-0000-0000D9000000}"/>
    <cellStyle name="_Book1_현장사진" xfId="1543" xr:uid="{00000000-0005-0000-0000-0000DA000000}"/>
    <cellStyle name="_CH부지" xfId="261" xr:uid="{00000000-0005-0000-0000-0000DB000000}"/>
    <cellStyle name="_FP_설계내역샘플_(가중치직접산정방식)_New" xfId="262" xr:uid="{00000000-0005-0000-0000-0000DC000000}"/>
    <cellStyle name="_FP_설계내역샘플_(평균가중치방식)_New" xfId="263" xr:uid="{00000000-0005-0000-0000-0000DD000000}"/>
    <cellStyle name="_gr 신풍-우성간" xfId="264" xr:uid="{00000000-0005-0000-0000-0000DE000000}"/>
    <cellStyle name="_gr 신풍-우성간_부대공1" xfId="265" xr:uid="{00000000-0005-0000-0000-0000DF000000}"/>
    <cellStyle name="_RAMP-E교-최종000" xfId="266" xr:uid="{00000000-0005-0000-0000-0000E0000000}"/>
    <cellStyle name="_RAMP-E교-최종000_시방서" xfId="267" xr:uid="{00000000-0005-0000-0000-0000E1000000}"/>
    <cellStyle name="_RAMP-E교-최종000_파도 - 모항선 횡배수관 확장" xfId="268" xr:uid="{00000000-0005-0000-0000-0000E2000000}"/>
    <cellStyle name="_RAMP-E교-최종000_파도 - 모항선 횡배수관 확장_시방서" xfId="269" xr:uid="{00000000-0005-0000-0000-0000E3000000}"/>
    <cellStyle name="_THP관설치" xfId="1544" xr:uid="{00000000-0005-0000-0000-0000E4000000}"/>
    <cellStyle name="_THP관설치_두릉1제 수량산출서" xfId="1545" xr:uid="{00000000-0005-0000-0000-0000E5000000}"/>
    <cellStyle name="_THP관설치_인계1공구 수량산출" xfId="1546" xr:uid="{00000000-0005-0000-0000-0000E6000000}"/>
    <cellStyle name="_THP관설치_총자재집계표" xfId="1547" xr:uid="{00000000-0005-0000-0000-0000E7000000}"/>
    <cellStyle name="_가천지방산단-사전&amp;평가" xfId="270" xr:uid="{00000000-0005-0000-0000-0000E8000000}"/>
    <cellStyle name="_강명산익" xfId="271" xr:uid="{00000000-0005-0000-0000-0000E9000000}"/>
    <cellStyle name="_개  거" xfId="1548" xr:uid="{00000000-0005-0000-0000-0000EA000000}"/>
    <cellStyle name="_개  거_두릉1제 수량산출서" xfId="1549" xr:uid="{00000000-0005-0000-0000-0000EB000000}"/>
    <cellStyle name="_개  거_인계1공구 수량산출" xfId="1550" xr:uid="{00000000-0005-0000-0000-0000EC000000}"/>
    <cellStyle name="_개  거_총자재집계표" xfId="1551" xr:uid="{00000000-0005-0000-0000-0000ED000000}"/>
    <cellStyle name="_경계표주수량산출" xfId="272" xr:uid="{00000000-0005-0000-0000-0000EE000000}"/>
    <cellStyle name="_경계표주수량산출_내지농로(변경)" xfId="273" xr:uid="{00000000-0005-0000-0000-0000EF000000}"/>
    <cellStyle name="_경계표주수량산출_내지농로(변경)_돈지수량산출" xfId="274" xr:uid="{00000000-0005-0000-0000-0000F0000000}"/>
    <cellStyle name="_경계표주수량산출_능양수량산출" xfId="275" xr:uid="{00000000-0005-0000-0000-0000F1000000}"/>
    <cellStyle name="_경계표주수량산출_능양수량산출_돈지수량산출" xfId="276" xr:uid="{00000000-0005-0000-0000-0000F2000000}"/>
    <cellStyle name="_경계표주수량산출_돈지안길" xfId="277" xr:uid="{00000000-0005-0000-0000-0000F3000000}"/>
    <cellStyle name="_경계표주수량산출_돈지안길_배수로" xfId="278" xr:uid="{00000000-0005-0000-0000-0000F4000000}"/>
    <cellStyle name="_경계표주수량산출_돈지안길1000" xfId="279" xr:uid="{00000000-0005-0000-0000-0000F5000000}"/>
    <cellStyle name="_경계표주수량산출_돈지안길1000_배수로" xfId="280" xr:uid="{00000000-0005-0000-0000-0000F6000000}"/>
    <cellStyle name="_경계표주수량산출_배수로" xfId="281" xr:uid="{00000000-0005-0000-0000-0000F7000000}"/>
    <cellStyle name="_경계표주수량산출_배수로_배수로" xfId="282" xr:uid="{00000000-0005-0000-0000-0000F8000000}"/>
    <cellStyle name="_경계표주수량산출_석축쌓기" xfId="283" xr:uid="{00000000-0005-0000-0000-0000F9000000}"/>
    <cellStyle name="_경계표주수량산출_석축쌓기_내지농로(변경)" xfId="284" xr:uid="{00000000-0005-0000-0000-0000FA000000}"/>
    <cellStyle name="_경계표주수량산출_석축쌓기_내지농로(변경)_돈지수량산출" xfId="285" xr:uid="{00000000-0005-0000-0000-0000FB000000}"/>
    <cellStyle name="_경계표주수량산출_석축쌓기_능양수량산출" xfId="286" xr:uid="{00000000-0005-0000-0000-0000FC000000}"/>
    <cellStyle name="_경계표주수량산출_석축쌓기_능양수량산출_돈지수량산출" xfId="287" xr:uid="{00000000-0005-0000-0000-0000FD000000}"/>
    <cellStyle name="_경계표주수량산출_석축쌓기_돈지안길" xfId="288" xr:uid="{00000000-0005-0000-0000-0000FE000000}"/>
    <cellStyle name="_경계표주수량산출_석축쌓기_돈지안길_배수로" xfId="289" xr:uid="{00000000-0005-0000-0000-0000FF000000}"/>
    <cellStyle name="_경계표주수량산출_석축쌓기_돈지안길1000" xfId="290" xr:uid="{00000000-0005-0000-0000-000000010000}"/>
    <cellStyle name="_경계표주수량산출_석축쌓기_돈지안길1000_배수로" xfId="291" xr:uid="{00000000-0005-0000-0000-000001010000}"/>
    <cellStyle name="_경계표주수량산출_석축쌓기_배수공(명품센터)" xfId="292" xr:uid="{00000000-0005-0000-0000-000002010000}"/>
    <cellStyle name="_경계표주수량산출_석축쌓기_배수공(명품센터)_내지농로(변경)" xfId="293" xr:uid="{00000000-0005-0000-0000-000003010000}"/>
    <cellStyle name="_경계표주수량산출_석축쌓기_배수공(명품센터)_내지농로(변경)_돈지수량산출" xfId="294" xr:uid="{00000000-0005-0000-0000-000004010000}"/>
    <cellStyle name="_경계표주수량산출_석축쌓기_배수공(명품센터)_능양수량산출" xfId="295" xr:uid="{00000000-0005-0000-0000-000005010000}"/>
    <cellStyle name="_경계표주수량산출_석축쌓기_배수공(명품센터)_능양수량산출_돈지수량산출" xfId="296" xr:uid="{00000000-0005-0000-0000-000006010000}"/>
    <cellStyle name="_경계표주수량산출_석축쌓기_배수공(명품센터)_돈지안길" xfId="297" xr:uid="{00000000-0005-0000-0000-000007010000}"/>
    <cellStyle name="_경계표주수량산출_석축쌓기_배수공(명품센터)_돈지안길_배수로" xfId="298" xr:uid="{00000000-0005-0000-0000-000008010000}"/>
    <cellStyle name="_경계표주수량산출_석축쌓기_배수공(명품센터)_돈지안길1000" xfId="299" xr:uid="{00000000-0005-0000-0000-000009010000}"/>
    <cellStyle name="_경계표주수량산출_석축쌓기_배수공(명품센터)_돈지안길1000_배수로" xfId="300" xr:uid="{00000000-0005-0000-0000-00000A010000}"/>
    <cellStyle name="_경계표주수량산출_석축쌓기_배수공(명품센터)_배수로" xfId="301" xr:uid="{00000000-0005-0000-0000-00000B010000}"/>
    <cellStyle name="_경계표주수량산출_석축쌓기_배수공(명품센터)_배수로_배수로" xfId="302" xr:uid="{00000000-0005-0000-0000-00000C010000}"/>
    <cellStyle name="_경계표주수량산출_석축쌓기_배수로" xfId="303" xr:uid="{00000000-0005-0000-0000-00000D010000}"/>
    <cellStyle name="_경계표주수량산출_석축쌓기_배수로_배수로" xfId="304" xr:uid="{00000000-0005-0000-0000-00000E010000}"/>
    <cellStyle name="_경계표주수량산출_석축쌓기_수량(전안수해복구)" xfId="305" xr:uid="{00000000-0005-0000-0000-00000F010000}"/>
    <cellStyle name="_경계표주수량산출_석축쌓기_수량(전안수해복구)_내지농로(변경)" xfId="306" xr:uid="{00000000-0005-0000-0000-000010010000}"/>
    <cellStyle name="_경계표주수량산출_석축쌓기_수량(전안수해복구)_내지농로(변경)_돈지수량산출" xfId="307" xr:uid="{00000000-0005-0000-0000-000011010000}"/>
    <cellStyle name="_경계표주수량산출_석축쌓기_수량(전안수해복구)_능양수량산출" xfId="308" xr:uid="{00000000-0005-0000-0000-000012010000}"/>
    <cellStyle name="_경계표주수량산출_석축쌓기_수량(전안수해복구)_능양수량산출_돈지수량산출" xfId="309" xr:uid="{00000000-0005-0000-0000-000013010000}"/>
    <cellStyle name="_경계표주수량산출_석축쌓기_수량(전안수해복구)_돈지안길" xfId="310" xr:uid="{00000000-0005-0000-0000-000014010000}"/>
    <cellStyle name="_경계표주수량산출_석축쌓기_수량(전안수해복구)_돈지안길_배수로" xfId="311" xr:uid="{00000000-0005-0000-0000-000015010000}"/>
    <cellStyle name="_경계표주수량산출_석축쌓기_수량(전안수해복구)_돈지안길1000" xfId="312" xr:uid="{00000000-0005-0000-0000-000016010000}"/>
    <cellStyle name="_경계표주수량산출_석축쌓기_수량(전안수해복구)_돈지안길1000_배수로" xfId="313" xr:uid="{00000000-0005-0000-0000-000017010000}"/>
    <cellStyle name="_경계표주수량산출_석축쌓기_수량(전안수해복구)_배수로" xfId="314" xr:uid="{00000000-0005-0000-0000-000018010000}"/>
    <cellStyle name="_경계표주수량산출_석축쌓기_수량(전안수해복구)_배수로_배수로" xfId="315" xr:uid="{00000000-0005-0000-0000-000019010000}"/>
    <cellStyle name="_경계표주수량산출_석축쌓기_우수공(k2)" xfId="316" xr:uid="{00000000-0005-0000-0000-00001A010000}"/>
    <cellStyle name="_경계표주수량산출_석축쌓기_우수공(k2)_내지농로(변경)" xfId="317" xr:uid="{00000000-0005-0000-0000-00001B010000}"/>
    <cellStyle name="_경계표주수량산출_석축쌓기_우수공(k2)_내지농로(변경)_돈지수량산출" xfId="318" xr:uid="{00000000-0005-0000-0000-00001C010000}"/>
    <cellStyle name="_경계표주수량산출_석축쌓기_우수공(k2)_능양수량산출" xfId="319" xr:uid="{00000000-0005-0000-0000-00001D010000}"/>
    <cellStyle name="_경계표주수량산출_석축쌓기_우수공(k2)_능양수량산출_돈지수량산출" xfId="320" xr:uid="{00000000-0005-0000-0000-00001E010000}"/>
    <cellStyle name="_경계표주수량산출_석축쌓기_우수공(k2)_돈지안길" xfId="321" xr:uid="{00000000-0005-0000-0000-00001F010000}"/>
    <cellStyle name="_경계표주수량산출_석축쌓기_우수공(k2)_돈지안길_배수로" xfId="322" xr:uid="{00000000-0005-0000-0000-000020010000}"/>
    <cellStyle name="_경계표주수량산출_석축쌓기_우수공(k2)_돈지안길1000" xfId="323" xr:uid="{00000000-0005-0000-0000-000021010000}"/>
    <cellStyle name="_경계표주수량산출_석축쌓기_우수공(k2)_돈지안길1000_배수로" xfId="324" xr:uid="{00000000-0005-0000-0000-000022010000}"/>
    <cellStyle name="_경계표주수량산출_석축쌓기_우수공(k2)_배수로" xfId="325" xr:uid="{00000000-0005-0000-0000-000023010000}"/>
    <cellStyle name="_경계표주수량산출_석축쌓기_우수공(k2)_배수로_배수로" xfId="326" xr:uid="{00000000-0005-0000-0000-000024010000}"/>
    <cellStyle name="_공문 " xfId="327" xr:uid="{00000000-0005-0000-0000-000025010000}"/>
    <cellStyle name="_관곡역사공원 조성사업 도시계획시설결정 및 공원조성계획용역" xfId="328" xr:uid="{00000000-0005-0000-0000-000026010000}"/>
    <cellStyle name="_구조도" xfId="1552" xr:uid="{00000000-0005-0000-0000-000027010000}"/>
    <cellStyle name="_구조도_계간수로" xfId="1553" xr:uid="{00000000-0005-0000-0000-000028010000}"/>
    <cellStyle name="_구조도_구조도" xfId="1554" xr:uid="{00000000-0005-0000-0000-000029010000}"/>
    <cellStyle name="_구조도_구조도." xfId="1555" xr:uid="{00000000-0005-0000-0000-00002A010000}"/>
    <cellStyle name="_구조도_구조도_1" xfId="1556" xr:uid="{00000000-0005-0000-0000-00002B010000}"/>
    <cellStyle name="_구조도_구조도_a" xfId="1557" xr:uid="{00000000-0005-0000-0000-00002C010000}"/>
    <cellStyle name="_구조도_구조도_구조도" xfId="1558" xr:uid="{00000000-0005-0000-0000-00002D010000}"/>
    <cellStyle name="_구조도_구조도_구조도0" xfId="1559" xr:uid="{00000000-0005-0000-0000-00002E010000}"/>
    <cellStyle name="_구조도_구조도_변경" xfId="1560" xr:uid="{00000000-0005-0000-0000-00002F010000}"/>
    <cellStyle name="_구조도_구조도0" xfId="1561" xr:uid="{00000000-0005-0000-0000-000030010000}"/>
    <cellStyle name="_구조도_구조도0_1" xfId="1562" xr:uid="{00000000-0005-0000-0000-000031010000}"/>
    <cellStyle name="_구조도_구조도0_구조도0" xfId="1563" xr:uid="{00000000-0005-0000-0000-000032010000}"/>
    <cellStyle name="_구조도_구조도22" xfId="1564" xr:uid="{00000000-0005-0000-0000-000033010000}"/>
    <cellStyle name="_구조도_구조도-흙막이~" xfId="1565" xr:uid="{00000000-0005-0000-0000-000034010000}"/>
    <cellStyle name="_구조도_구조물도" xfId="1566" xr:uid="{00000000-0005-0000-0000-000035010000}"/>
    <cellStyle name="_구조도_바닥막이구조" xfId="1567" xr:uid="{00000000-0005-0000-0000-000036010000}"/>
    <cellStyle name="_구조도_바닥막이구조도" xfId="1568" xr:uid="{00000000-0005-0000-0000-000037010000}"/>
    <cellStyle name="_구조도_보막이구조도" xfId="1569" xr:uid="{00000000-0005-0000-0000-000038010000}"/>
    <cellStyle name="_구조도0" xfId="1570" xr:uid="{00000000-0005-0000-0000-000039010000}"/>
    <cellStyle name="_구조도0_1" xfId="1571" xr:uid="{00000000-0005-0000-0000-00003A010000}"/>
    <cellStyle name="_구조도0_구조도" xfId="1572" xr:uid="{00000000-0005-0000-0000-00003B010000}"/>
    <cellStyle name="_구조도0_구조도_구조도0" xfId="1573" xr:uid="{00000000-0005-0000-0000-00003C010000}"/>
    <cellStyle name="_구조도0_구조도0" xfId="1574" xr:uid="{00000000-0005-0000-0000-00003D010000}"/>
    <cellStyle name="_구조도0_바닥막이구조" xfId="1575" xr:uid="{00000000-0005-0000-0000-00003E010000}"/>
    <cellStyle name="_구조도0_바닥막이구조도" xfId="1576" xr:uid="{00000000-0005-0000-0000-00003F010000}"/>
    <cellStyle name="_군산내항-품셈기준" xfId="329" xr:uid="{00000000-0005-0000-0000-000040010000}"/>
    <cellStyle name="_금산제수량(70m)" xfId="1577" xr:uid="{00000000-0005-0000-0000-000041010000}"/>
    <cellStyle name="_금산제수량(70m)_두릉1제 수량산출서" xfId="1578" xr:uid="{00000000-0005-0000-0000-000042010000}"/>
    <cellStyle name="_금산제수량(70m)_인계1공구 수량산출" xfId="1579" xr:uid="{00000000-0005-0000-0000-000043010000}"/>
    <cellStyle name="_금산제수량(70m)_총자재집계표" xfId="1580" xr:uid="{00000000-0005-0000-0000-000044010000}"/>
    <cellStyle name="_금산제수량(전체최종)" xfId="1581" xr:uid="{00000000-0005-0000-0000-000045010000}"/>
    <cellStyle name="_금산제수량(전체최종)_두릉1제 수량산출서" xfId="1582" xr:uid="{00000000-0005-0000-0000-000046010000}"/>
    <cellStyle name="_금산제수량(전체최종)_인계1공구 수량산출" xfId="1583" xr:uid="{00000000-0005-0000-0000-000047010000}"/>
    <cellStyle name="_금산제수량(전체최종)_총자재집계표" xfId="1584" xr:uid="{00000000-0005-0000-0000-000048010000}"/>
    <cellStyle name="_금산제수량산출서" xfId="1585" xr:uid="{00000000-0005-0000-0000-000049010000}"/>
    <cellStyle name="_금산제수량산출서_두릉1제 수량산출서" xfId="1586" xr:uid="{00000000-0005-0000-0000-00004A010000}"/>
    <cellStyle name="_금산제수량산출서_인계1공구 수량산출" xfId="1587" xr:uid="{00000000-0005-0000-0000-00004B010000}"/>
    <cellStyle name="_금산제수량산출서_총자재집계표" xfId="1588" xr:uid="{00000000-0005-0000-0000-00004C010000}"/>
    <cellStyle name="_김해시_도로와지하시설물도공동구축사업 설계내역서.2.9" xfId="330" xr:uid="{00000000-0005-0000-0000-00004D010000}"/>
    <cellStyle name="_김해임도" xfId="331" xr:uid="{00000000-0005-0000-0000-00004E010000}"/>
    <cellStyle name="_나주시-품셈기준" xfId="332" xr:uid="{00000000-0005-0000-0000-00004F010000}"/>
    <cellStyle name="_내역서" xfId="1589" xr:uid="{00000000-0005-0000-0000-000050010000}"/>
    <cellStyle name="_내역서(2003)" xfId="333" xr:uid="{00000000-0005-0000-0000-000051010000}"/>
    <cellStyle name="_내역서2" xfId="1590" xr:uid="{00000000-0005-0000-0000-000052010000}"/>
    <cellStyle name="_노천1지구1공구" xfId="334" xr:uid="{00000000-0005-0000-0000-000053010000}"/>
    <cellStyle name="_노천1지구2공구" xfId="335" xr:uid="{00000000-0005-0000-0000-000054010000}"/>
    <cellStyle name="_노천1지구2공구_2(변경)-토공" xfId="336" xr:uid="{00000000-0005-0000-0000-000055010000}"/>
    <cellStyle name="_노천3지구3공구" xfId="337" xr:uid="{00000000-0005-0000-0000-000056010000}"/>
    <cellStyle name="_단가산출서" xfId="1591" xr:uid="{00000000-0005-0000-0000-000057010000}"/>
    <cellStyle name="_단계천(수량)" xfId="1592" xr:uid="{00000000-0005-0000-0000-000058010000}"/>
    <cellStyle name="_단계천(수량)_두릉1제 수량산출서" xfId="1593" xr:uid="{00000000-0005-0000-0000-000059010000}"/>
    <cellStyle name="_단계천(수량)_인계1공구 수량산출" xfId="1594" xr:uid="{00000000-0005-0000-0000-00005A010000}"/>
    <cellStyle name="_단계천(수량)_총자재집계표" xfId="1595" xr:uid="{00000000-0005-0000-0000-00005B010000}"/>
    <cellStyle name="_당진군 지역 항공측량 2㎢" xfId="338" xr:uid="{00000000-0005-0000-0000-00005C010000}"/>
    <cellStyle name="_대곡리(한실도로)" xfId="1596" xr:uid="{00000000-0005-0000-0000-00005D010000}"/>
    <cellStyle name="_대구시 일원 항공사진측량 용역" xfId="339" xr:uid="{00000000-0005-0000-0000-00005E010000}"/>
    <cellStyle name="_도곡1교 교대 수량" xfId="340" xr:uid="{00000000-0005-0000-0000-00005F010000}"/>
    <cellStyle name="_도곡1교 교대 수량_2(변경)-토공" xfId="341" xr:uid="{00000000-0005-0000-0000-000060010000}"/>
    <cellStyle name="_도곡1교 교대 수량_RAMP-E교-최종000" xfId="342" xr:uid="{00000000-0005-0000-0000-000061010000}"/>
    <cellStyle name="_도곡1교 교대 수량_RAMP-E교-최종000_시방서" xfId="343" xr:uid="{00000000-0005-0000-0000-000062010000}"/>
    <cellStyle name="_도곡1교 교대 수량_RAMP-E교-최종000_파도 - 모항선 횡배수관 확장" xfId="344" xr:uid="{00000000-0005-0000-0000-000063010000}"/>
    <cellStyle name="_도곡1교 교대 수량_RAMP-E교-최종000_파도 - 모항선 횡배수관 확장_시방서" xfId="345" xr:uid="{00000000-0005-0000-0000-000064010000}"/>
    <cellStyle name="_도곡1교 교대 수량_구조도" xfId="1597" xr:uid="{00000000-0005-0000-0000-000065010000}"/>
    <cellStyle name="_도곡1교 교대 수량_구조도_계간수로" xfId="1598" xr:uid="{00000000-0005-0000-0000-000066010000}"/>
    <cellStyle name="_도곡1교 교대 수량_구조도_구조도" xfId="1599" xr:uid="{00000000-0005-0000-0000-000067010000}"/>
    <cellStyle name="_도곡1교 교대 수량_구조도_구조도." xfId="1600" xr:uid="{00000000-0005-0000-0000-000068010000}"/>
    <cellStyle name="_도곡1교 교대 수량_구조도_구조도_1" xfId="1601" xr:uid="{00000000-0005-0000-0000-000069010000}"/>
    <cellStyle name="_도곡1교 교대 수량_구조도_구조도_a" xfId="1602" xr:uid="{00000000-0005-0000-0000-00006A010000}"/>
    <cellStyle name="_도곡1교 교대 수량_구조도_구조도_구조도" xfId="1603" xr:uid="{00000000-0005-0000-0000-00006B010000}"/>
    <cellStyle name="_도곡1교 교대 수량_구조도_구조도_구조도0" xfId="1604" xr:uid="{00000000-0005-0000-0000-00006C010000}"/>
    <cellStyle name="_도곡1교 교대 수량_구조도_구조도_변경" xfId="1605" xr:uid="{00000000-0005-0000-0000-00006D010000}"/>
    <cellStyle name="_도곡1교 교대 수량_구조도_구조도0" xfId="1606" xr:uid="{00000000-0005-0000-0000-00006E010000}"/>
    <cellStyle name="_도곡1교 교대 수량_구조도_구조도0_1" xfId="1607" xr:uid="{00000000-0005-0000-0000-00006F010000}"/>
    <cellStyle name="_도곡1교 교대 수량_구조도_구조도0_구조도0" xfId="1608" xr:uid="{00000000-0005-0000-0000-000070010000}"/>
    <cellStyle name="_도곡1교 교대 수량_구조도_구조도22" xfId="1609" xr:uid="{00000000-0005-0000-0000-000071010000}"/>
    <cellStyle name="_도곡1교 교대 수량_구조도_구조도-흙막이~" xfId="1610" xr:uid="{00000000-0005-0000-0000-000072010000}"/>
    <cellStyle name="_도곡1교 교대 수량_구조도_구조물도" xfId="1611" xr:uid="{00000000-0005-0000-0000-000073010000}"/>
    <cellStyle name="_도곡1교 교대 수량_구조도_바닥막이구조" xfId="1612" xr:uid="{00000000-0005-0000-0000-000074010000}"/>
    <cellStyle name="_도곡1교 교대 수량_구조도_바닥막이구조도" xfId="1613" xr:uid="{00000000-0005-0000-0000-000075010000}"/>
    <cellStyle name="_도곡1교 교대 수량_구조도_보막이구조도" xfId="1614" xr:uid="{00000000-0005-0000-0000-000076010000}"/>
    <cellStyle name="_도곡1교 교대 수량_구조도0" xfId="1615" xr:uid="{00000000-0005-0000-0000-000077010000}"/>
    <cellStyle name="_도곡1교 교대 수량_구조도0_1" xfId="1616" xr:uid="{00000000-0005-0000-0000-000078010000}"/>
    <cellStyle name="_도곡1교 교대 수량_구조도0_구조도" xfId="1617" xr:uid="{00000000-0005-0000-0000-000079010000}"/>
    <cellStyle name="_도곡1교 교대 수량_구조도0_구조도_구조도0" xfId="1618" xr:uid="{00000000-0005-0000-0000-00007A010000}"/>
    <cellStyle name="_도곡1교 교대 수량_구조도0_구조도0" xfId="1619" xr:uid="{00000000-0005-0000-0000-00007B010000}"/>
    <cellStyle name="_도곡1교 교대 수량_구조도0_바닥막이구조" xfId="1620" xr:uid="{00000000-0005-0000-0000-00007C010000}"/>
    <cellStyle name="_도곡1교 교대 수량_구조도0_바닥막이구조도" xfId="1621" xr:uid="{00000000-0005-0000-0000-00007D010000}"/>
    <cellStyle name="_도곡1교 교대 수량_바닥막이구조" xfId="1622" xr:uid="{00000000-0005-0000-0000-00007E010000}"/>
    <cellStyle name="_도곡1교 교대 수량_설계내역(원본)" xfId="1623" xr:uid="{00000000-0005-0000-0000-00007F010000}"/>
    <cellStyle name="_도곡1교 교대 수량_설계내역(원본)_설계내역(구미정)" xfId="1624" xr:uid="{00000000-0005-0000-0000-000080010000}"/>
    <cellStyle name="_도곡1교 교대 수량_설계내역(원본)_설계내역(원본)" xfId="1625" xr:uid="{00000000-0005-0000-0000-000081010000}"/>
    <cellStyle name="_도곡1교 교대 수량_시방서" xfId="346" xr:uid="{00000000-0005-0000-0000-000082010000}"/>
    <cellStyle name="_도곡1교 교대 수량_신촌-유곡(암거)" xfId="1626" xr:uid="{00000000-0005-0000-0000-000083010000}"/>
    <cellStyle name="_도곡1교 교대 수량_신촌-유곡(암거)_04 BOX집" xfId="1627" xr:uid="{00000000-0005-0000-0000-000084010000}"/>
    <cellStyle name="_도곡1교 교대 수량_신촌-유곡(암거)_04 BOX집_구조도" xfId="1628" xr:uid="{00000000-0005-0000-0000-000085010000}"/>
    <cellStyle name="_도곡1교 교대 수량_신촌-유곡(암거)_04 BOX집_구조도_계간수로" xfId="1629" xr:uid="{00000000-0005-0000-0000-000086010000}"/>
    <cellStyle name="_도곡1교 교대 수량_신촌-유곡(암거)_04 BOX집_구조도_구조도" xfId="1630" xr:uid="{00000000-0005-0000-0000-000087010000}"/>
    <cellStyle name="_도곡1교 교대 수량_신촌-유곡(암거)_04 BOX집_구조도_구조도." xfId="1631" xr:uid="{00000000-0005-0000-0000-000088010000}"/>
    <cellStyle name="_도곡1교 교대 수량_신촌-유곡(암거)_04 BOX집_구조도_구조도_1" xfId="1632" xr:uid="{00000000-0005-0000-0000-000089010000}"/>
    <cellStyle name="_도곡1교 교대 수량_신촌-유곡(암거)_04 BOX집_구조도_구조도_a" xfId="1633" xr:uid="{00000000-0005-0000-0000-00008A010000}"/>
    <cellStyle name="_도곡1교 교대 수량_신촌-유곡(암거)_04 BOX집_구조도_구조도_구조도" xfId="1634" xr:uid="{00000000-0005-0000-0000-00008B010000}"/>
    <cellStyle name="_도곡1교 교대 수량_신촌-유곡(암거)_04 BOX집_구조도_구조도_구조도0" xfId="1635" xr:uid="{00000000-0005-0000-0000-00008C010000}"/>
    <cellStyle name="_도곡1교 교대 수량_신촌-유곡(암거)_04 BOX집_구조도_구조도_변경" xfId="1636" xr:uid="{00000000-0005-0000-0000-00008D010000}"/>
    <cellStyle name="_도곡1교 교대 수량_신촌-유곡(암거)_04 BOX집_구조도_구조도0" xfId="1637" xr:uid="{00000000-0005-0000-0000-00008E010000}"/>
    <cellStyle name="_도곡1교 교대 수량_신촌-유곡(암거)_04 BOX집_구조도_구조도0_1" xfId="1638" xr:uid="{00000000-0005-0000-0000-00008F010000}"/>
    <cellStyle name="_도곡1교 교대 수량_신촌-유곡(암거)_04 BOX집_구조도_구조도0_구조도0" xfId="1639" xr:uid="{00000000-0005-0000-0000-000090010000}"/>
    <cellStyle name="_도곡1교 교대 수량_신촌-유곡(암거)_04 BOX집_구조도_구조도22" xfId="1640" xr:uid="{00000000-0005-0000-0000-000091010000}"/>
    <cellStyle name="_도곡1교 교대 수량_신촌-유곡(암거)_04 BOX집_구조도_구조도-흙막이~" xfId="1641" xr:uid="{00000000-0005-0000-0000-000092010000}"/>
    <cellStyle name="_도곡1교 교대 수량_신촌-유곡(암거)_04 BOX집_구조도_구조물도" xfId="1642" xr:uid="{00000000-0005-0000-0000-000093010000}"/>
    <cellStyle name="_도곡1교 교대 수량_신촌-유곡(암거)_04 BOX집_구조도_바닥막이구조" xfId="1643" xr:uid="{00000000-0005-0000-0000-000094010000}"/>
    <cellStyle name="_도곡1교 교대 수량_신촌-유곡(암거)_04 BOX집_구조도_바닥막이구조도" xfId="1644" xr:uid="{00000000-0005-0000-0000-000095010000}"/>
    <cellStyle name="_도곡1교 교대 수량_신촌-유곡(암거)_04 BOX집_구조도_보막이구조도" xfId="1645" xr:uid="{00000000-0005-0000-0000-000096010000}"/>
    <cellStyle name="_도곡1교 교대 수량_신촌-유곡(암거)_04 BOX집_구조도0" xfId="1646" xr:uid="{00000000-0005-0000-0000-000097010000}"/>
    <cellStyle name="_도곡1교 교대 수량_신촌-유곡(암거)_04 BOX집_구조도0_1" xfId="1647" xr:uid="{00000000-0005-0000-0000-000098010000}"/>
    <cellStyle name="_도곡1교 교대 수량_신촌-유곡(암거)_04 BOX집_구조도0_구조도" xfId="1648" xr:uid="{00000000-0005-0000-0000-000099010000}"/>
    <cellStyle name="_도곡1교 교대 수량_신촌-유곡(암거)_04 BOX집_구조도0_구조도_구조도0" xfId="1649" xr:uid="{00000000-0005-0000-0000-00009A010000}"/>
    <cellStyle name="_도곡1교 교대 수량_신촌-유곡(암거)_04 BOX집_구조도0_구조도0" xfId="1650" xr:uid="{00000000-0005-0000-0000-00009B010000}"/>
    <cellStyle name="_도곡1교 교대 수량_신촌-유곡(암거)_04 BOX집_구조도0_바닥막이구조" xfId="1651" xr:uid="{00000000-0005-0000-0000-00009C010000}"/>
    <cellStyle name="_도곡1교 교대 수량_신촌-유곡(암거)_04 BOX집_구조도0_바닥막이구조도" xfId="1652" xr:uid="{00000000-0005-0000-0000-00009D010000}"/>
    <cellStyle name="_도곡1교 교대 수량_신촌-유곡(암거)_04 BOX집_바닥막이구조" xfId="1653" xr:uid="{00000000-0005-0000-0000-00009E010000}"/>
    <cellStyle name="_도곡1교 교대 수량_신촌-유곡(암거)_04 BOX집_설계내역(원본)" xfId="1654" xr:uid="{00000000-0005-0000-0000-00009F010000}"/>
    <cellStyle name="_도곡1교 교대 수량_신촌-유곡(암거)_04 BOX집_설계내역(원본)_설계내역(구미정)" xfId="1655" xr:uid="{00000000-0005-0000-0000-0000A0010000}"/>
    <cellStyle name="_도곡1교 교대 수량_신촌-유곡(암거)_04 BOX집_설계내역(원본)_설계내역(원본)" xfId="1656" xr:uid="{00000000-0005-0000-0000-0000A1010000}"/>
    <cellStyle name="_도곡1교 교대 수량_신촌-유곡(암거)_구조도" xfId="1657" xr:uid="{00000000-0005-0000-0000-0000A2010000}"/>
    <cellStyle name="_도곡1교 교대 수량_신촌-유곡(암거)_구조도_계간수로" xfId="1658" xr:uid="{00000000-0005-0000-0000-0000A3010000}"/>
    <cellStyle name="_도곡1교 교대 수량_신촌-유곡(암거)_구조도_구조도" xfId="1659" xr:uid="{00000000-0005-0000-0000-0000A4010000}"/>
    <cellStyle name="_도곡1교 교대 수량_신촌-유곡(암거)_구조도_구조도." xfId="1660" xr:uid="{00000000-0005-0000-0000-0000A5010000}"/>
    <cellStyle name="_도곡1교 교대 수량_신촌-유곡(암거)_구조도_구조도_1" xfId="1661" xr:uid="{00000000-0005-0000-0000-0000A6010000}"/>
    <cellStyle name="_도곡1교 교대 수량_신촌-유곡(암거)_구조도_구조도_a" xfId="1662" xr:uid="{00000000-0005-0000-0000-0000A7010000}"/>
    <cellStyle name="_도곡1교 교대 수량_신촌-유곡(암거)_구조도_구조도_구조도" xfId="1663" xr:uid="{00000000-0005-0000-0000-0000A8010000}"/>
    <cellStyle name="_도곡1교 교대 수량_신촌-유곡(암거)_구조도_구조도_구조도0" xfId="1664" xr:uid="{00000000-0005-0000-0000-0000A9010000}"/>
    <cellStyle name="_도곡1교 교대 수량_신촌-유곡(암거)_구조도_구조도_변경" xfId="1665" xr:uid="{00000000-0005-0000-0000-0000AA010000}"/>
    <cellStyle name="_도곡1교 교대 수량_신촌-유곡(암거)_구조도_구조도0" xfId="1666" xr:uid="{00000000-0005-0000-0000-0000AB010000}"/>
    <cellStyle name="_도곡1교 교대 수량_신촌-유곡(암거)_구조도_구조도0_1" xfId="1667" xr:uid="{00000000-0005-0000-0000-0000AC010000}"/>
    <cellStyle name="_도곡1교 교대 수량_신촌-유곡(암거)_구조도_구조도0_구조도0" xfId="1668" xr:uid="{00000000-0005-0000-0000-0000AD010000}"/>
    <cellStyle name="_도곡1교 교대 수량_신촌-유곡(암거)_구조도_구조도22" xfId="1669" xr:uid="{00000000-0005-0000-0000-0000AE010000}"/>
    <cellStyle name="_도곡1교 교대 수량_신촌-유곡(암거)_구조도_구조도-흙막이~" xfId="1670" xr:uid="{00000000-0005-0000-0000-0000AF010000}"/>
    <cellStyle name="_도곡1교 교대 수량_신촌-유곡(암거)_구조도_구조물도" xfId="1671" xr:uid="{00000000-0005-0000-0000-0000B0010000}"/>
    <cellStyle name="_도곡1교 교대 수량_신촌-유곡(암거)_구조도_바닥막이구조" xfId="1672" xr:uid="{00000000-0005-0000-0000-0000B1010000}"/>
    <cellStyle name="_도곡1교 교대 수량_신촌-유곡(암거)_구조도_바닥막이구조도" xfId="1673" xr:uid="{00000000-0005-0000-0000-0000B2010000}"/>
    <cellStyle name="_도곡1교 교대 수량_신촌-유곡(암거)_구조도_보막이구조도" xfId="1674" xr:uid="{00000000-0005-0000-0000-0000B3010000}"/>
    <cellStyle name="_도곡1교 교대 수량_신촌-유곡(암거)_구조도0" xfId="1675" xr:uid="{00000000-0005-0000-0000-0000B4010000}"/>
    <cellStyle name="_도곡1교 교대 수량_신촌-유곡(암거)_구조도0_1" xfId="1676" xr:uid="{00000000-0005-0000-0000-0000B5010000}"/>
    <cellStyle name="_도곡1교 교대 수량_신촌-유곡(암거)_구조도0_구조도" xfId="1677" xr:uid="{00000000-0005-0000-0000-0000B6010000}"/>
    <cellStyle name="_도곡1교 교대 수량_신촌-유곡(암거)_구조도0_구조도_구조도0" xfId="1678" xr:uid="{00000000-0005-0000-0000-0000B7010000}"/>
    <cellStyle name="_도곡1교 교대 수량_신촌-유곡(암거)_구조도0_구조도0" xfId="1679" xr:uid="{00000000-0005-0000-0000-0000B8010000}"/>
    <cellStyle name="_도곡1교 교대 수량_신촌-유곡(암거)_구조도0_바닥막이구조" xfId="1680" xr:uid="{00000000-0005-0000-0000-0000B9010000}"/>
    <cellStyle name="_도곡1교 교대 수량_신촌-유곡(암거)_구조도0_바닥막이구조도" xfId="1681" xr:uid="{00000000-0005-0000-0000-0000BA010000}"/>
    <cellStyle name="_도곡1교 교대 수량_신촌-유곡(암거)_바닥막이구조" xfId="1682" xr:uid="{00000000-0005-0000-0000-0000BB010000}"/>
    <cellStyle name="_도곡1교 교대 수량_신촌-유곡(암거)_설계내역(원본)" xfId="1683" xr:uid="{00000000-0005-0000-0000-0000BC010000}"/>
    <cellStyle name="_도곡1교 교대 수량_신촌-유곡(암거)_설계내역(원본)_설계내역(구미정)" xfId="1684" xr:uid="{00000000-0005-0000-0000-0000BD010000}"/>
    <cellStyle name="_도곡1교 교대 수량_신촌-유곡(암거)_설계내역(원본)_설계내역(원본)" xfId="1685" xr:uid="{00000000-0005-0000-0000-0000BE010000}"/>
    <cellStyle name="_도곡1교 교대 수량_암거수량" xfId="1686" xr:uid="{00000000-0005-0000-0000-0000BF010000}"/>
    <cellStyle name="_도곡1교 교대 수량_암거수량(2)" xfId="1687" xr:uid="{00000000-0005-0000-0000-0000C0010000}"/>
    <cellStyle name="_도곡1교 교대 수량_암거수량(2)_04 BOX집" xfId="1688" xr:uid="{00000000-0005-0000-0000-0000C1010000}"/>
    <cellStyle name="_도곡1교 교대 수량_암거수량(2)_04 BOX집_구조도" xfId="1689" xr:uid="{00000000-0005-0000-0000-0000C2010000}"/>
    <cellStyle name="_도곡1교 교대 수량_암거수량(2)_04 BOX집_구조도_계간수로" xfId="1690" xr:uid="{00000000-0005-0000-0000-0000C3010000}"/>
    <cellStyle name="_도곡1교 교대 수량_암거수량(2)_04 BOX집_구조도_구조도" xfId="1691" xr:uid="{00000000-0005-0000-0000-0000C4010000}"/>
    <cellStyle name="_도곡1교 교대 수량_암거수량(2)_04 BOX집_구조도_구조도." xfId="1692" xr:uid="{00000000-0005-0000-0000-0000C5010000}"/>
    <cellStyle name="_도곡1교 교대 수량_암거수량(2)_04 BOX집_구조도_구조도_1" xfId="1693" xr:uid="{00000000-0005-0000-0000-0000C6010000}"/>
    <cellStyle name="_도곡1교 교대 수량_암거수량(2)_04 BOX집_구조도_구조도_a" xfId="1694" xr:uid="{00000000-0005-0000-0000-0000C7010000}"/>
    <cellStyle name="_도곡1교 교대 수량_암거수량(2)_04 BOX집_구조도_구조도_구조도" xfId="1695" xr:uid="{00000000-0005-0000-0000-0000C8010000}"/>
    <cellStyle name="_도곡1교 교대 수량_암거수량(2)_04 BOX집_구조도_구조도_구조도0" xfId="1696" xr:uid="{00000000-0005-0000-0000-0000C9010000}"/>
    <cellStyle name="_도곡1교 교대 수량_암거수량(2)_04 BOX집_구조도_구조도_변경" xfId="1697" xr:uid="{00000000-0005-0000-0000-0000CA010000}"/>
    <cellStyle name="_도곡1교 교대 수량_암거수량(2)_04 BOX집_구조도_구조도0" xfId="1698" xr:uid="{00000000-0005-0000-0000-0000CB010000}"/>
    <cellStyle name="_도곡1교 교대 수량_암거수량(2)_04 BOX집_구조도_구조도0_1" xfId="1699" xr:uid="{00000000-0005-0000-0000-0000CC010000}"/>
    <cellStyle name="_도곡1교 교대 수량_암거수량(2)_04 BOX집_구조도_구조도0_구조도0" xfId="1700" xr:uid="{00000000-0005-0000-0000-0000CD010000}"/>
    <cellStyle name="_도곡1교 교대 수량_암거수량(2)_04 BOX집_구조도_구조도22" xfId="1701" xr:uid="{00000000-0005-0000-0000-0000CE010000}"/>
    <cellStyle name="_도곡1교 교대 수량_암거수량(2)_04 BOX집_구조도_구조도-흙막이~" xfId="1702" xr:uid="{00000000-0005-0000-0000-0000CF010000}"/>
    <cellStyle name="_도곡1교 교대 수량_암거수량(2)_04 BOX집_구조도_구조물도" xfId="1703" xr:uid="{00000000-0005-0000-0000-0000D0010000}"/>
    <cellStyle name="_도곡1교 교대 수량_암거수량(2)_04 BOX집_구조도_바닥막이구조" xfId="1704" xr:uid="{00000000-0005-0000-0000-0000D1010000}"/>
    <cellStyle name="_도곡1교 교대 수량_암거수량(2)_04 BOX집_구조도_바닥막이구조도" xfId="1705" xr:uid="{00000000-0005-0000-0000-0000D2010000}"/>
    <cellStyle name="_도곡1교 교대 수량_암거수량(2)_04 BOX집_구조도_보막이구조도" xfId="1706" xr:uid="{00000000-0005-0000-0000-0000D3010000}"/>
    <cellStyle name="_도곡1교 교대 수량_암거수량(2)_04 BOX집_구조도0" xfId="1707" xr:uid="{00000000-0005-0000-0000-0000D4010000}"/>
    <cellStyle name="_도곡1교 교대 수량_암거수량(2)_04 BOX집_구조도0_1" xfId="1708" xr:uid="{00000000-0005-0000-0000-0000D5010000}"/>
    <cellStyle name="_도곡1교 교대 수량_암거수량(2)_04 BOX집_구조도0_구조도" xfId="1709" xr:uid="{00000000-0005-0000-0000-0000D6010000}"/>
    <cellStyle name="_도곡1교 교대 수량_암거수량(2)_04 BOX집_구조도0_구조도_구조도0" xfId="1710" xr:uid="{00000000-0005-0000-0000-0000D7010000}"/>
    <cellStyle name="_도곡1교 교대 수량_암거수량(2)_04 BOX집_구조도0_구조도0" xfId="1711" xr:uid="{00000000-0005-0000-0000-0000D8010000}"/>
    <cellStyle name="_도곡1교 교대 수량_암거수량(2)_04 BOX집_구조도0_바닥막이구조" xfId="1712" xr:uid="{00000000-0005-0000-0000-0000D9010000}"/>
    <cellStyle name="_도곡1교 교대 수량_암거수량(2)_04 BOX집_구조도0_바닥막이구조도" xfId="1713" xr:uid="{00000000-0005-0000-0000-0000DA010000}"/>
    <cellStyle name="_도곡1교 교대 수량_암거수량(2)_04 BOX집_바닥막이구조" xfId="1714" xr:uid="{00000000-0005-0000-0000-0000DB010000}"/>
    <cellStyle name="_도곡1교 교대 수량_암거수량(2)_04 BOX집_설계내역(원본)" xfId="1715" xr:uid="{00000000-0005-0000-0000-0000DC010000}"/>
    <cellStyle name="_도곡1교 교대 수량_암거수량(2)_04 BOX집_설계내역(원본)_설계내역(구미정)" xfId="1716" xr:uid="{00000000-0005-0000-0000-0000DD010000}"/>
    <cellStyle name="_도곡1교 교대 수량_암거수량(2)_04 BOX집_설계내역(원본)_설계내역(원본)" xfId="1717" xr:uid="{00000000-0005-0000-0000-0000DE010000}"/>
    <cellStyle name="_도곡1교 교대 수량_암거수량(2)_구조도" xfId="1718" xr:uid="{00000000-0005-0000-0000-0000DF010000}"/>
    <cellStyle name="_도곡1교 교대 수량_암거수량(2)_구조도_계간수로" xfId="1719" xr:uid="{00000000-0005-0000-0000-0000E0010000}"/>
    <cellStyle name="_도곡1교 교대 수량_암거수량(2)_구조도_구조도" xfId="1720" xr:uid="{00000000-0005-0000-0000-0000E1010000}"/>
    <cellStyle name="_도곡1교 교대 수량_암거수량(2)_구조도_구조도." xfId="1721" xr:uid="{00000000-0005-0000-0000-0000E2010000}"/>
    <cellStyle name="_도곡1교 교대 수량_암거수량(2)_구조도_구조도_1" xfId="1722" xr:uid="{00000000-0005-0000-0000-0000E3010000}"/>
    <cellStyle name="_도곡1교 교대 수량_암거수량(2)_구조도_구조도_a" xfId="1723" xr:uid="{00000000-0005-0000-0000-0000E4010000}"/>
    <cellStyle name="_도곡1교 교대 수량_암거수량(2)_구조도_구조도_구조도" xfId="1724" xr:uid="{00000000-0005-0000-0000-0000E5010000}"/>
    <cellStyle name="_도곡1교 교대 수량_암거수량(2)_구조도_구조도_구조도0" xfId="1725" xr:uid="{00000000-0005-0000-0000-0000E6010000}"/>
    <cellStyle name="_도곡1교 교대 수량_암거수량(2)_구조도_구조도_변경" xfId="1726" xr:uid="{00000000-0005-0000-0000-0000E7010000}"/>
    <cellStyle name="_도곡1교 교대 수량_암거수량(2)_구조도_구조도0" xfId="1727" xr:uid="{00000000-0005-0000-0000-0000E8010000}"/>
    <cellStyle name="_도곡1교 교대 수량_암거수량(2)_구조도_구조도0_1" xfId="1728" xr:uid="{00000000-0005-0000-0000-0000E9010000}"/>
    <cellStyle name="_도곡1교 교대 수량_암거수량(2)_구조도_구조도0_구조도0" xfId="1729" xr:uid="{00000000-0005-0000-0000-0000EA010000}"/>
    <cellStyle name="_도곡1교 교대 수량_암거수량(2)_구조도_구조도22" xfId="1730" xr:uid="{00000000-0005-0000-0000-0000EB010000}"/>
    <cellStyle name="_도곡1교 교대 수량_암거수량(2)_구조도_구조도-흙막이~" xfId="1731" xr:uid="{00000000-0005-0000-0000-0000EC010000}"/>
    <cellStyle name="_도곡1교 교대 수량_암거수량(2)_구조도_구조물도" xfId="1732" xr:uid="{00000000-0005-0000-0000-0000ED010000}"/>
    <cellStyle name="_도곡1교 교대 수량_암거수량(2)_구조도_바닥막이구조" xfId="1733" xr:uid="{00000000-0005-0000-0000-0000EE010000}"/>
    <cellStyle name="_도곡1교 교대 수량_암거수량(2)_구조도_바닥막이구조도" xfId="1734" xr:uid="{00000000-0005-0000-0000-0000EF010000}"/>
    <cellStyle name="_도곡1교 교대 수량_암거수량(2)_구조도_보막이구조도" xfId="1735" xr:uid="{00000000-0005-0000-0000-0000F0010000}"/>
    <cellStyle name="_도곡1교 교대 수량_암거수량(2)_구조도0" xfId="1736" xr:uid="{00000000-0005-0000-0000-0000F1010000}"/>
    <cellStyle name="_도곡1교 교대 수량_암거수량(2)_구조도0_1" xfId="1737" xr:uid="{00000000-0005-0000-0000-0000F2010000}"/>
    <cellStyle name="_도곡1교 교대 수량_암거수량(2)_구조도0_구조도" xfId="1738" xr:uid="{00000000-0005-0000-0000-0000F3010000}"/>
    <cellStyle name="_도곡1교 교대 수량_암거수량(2)_구조도0_구조도_구조도0" xfId="1739" xr:uid="{00000000-0005-0000-0000-0000F4010000}"/>
    <cellStyle name="_도곡1교 교대 수량_암거수량(2)_구조도0_구조도0" xfId="1740" xr:uid="{00000000-0005-0000-0000-0000F5010000}"/>
    <cellStyle name="_도곡1교 교대 수량_암거수량(2)_구조도0_바닥막이구조" xfId="1741" xr:uid="{00000000-0005-0000-0000-0000F6010000}"/>
    <cellStyle name="_도곡1교 교대 수량_암거수량(2)_구조도0_바닥막이구조도" xfId="1742" xr:uid="{00000000-0005-0000-0000-0000F7010000}"/>
    <cellStyle name="_도곡1교 교대 수량_암거수량(2)_바닥막이구조" xfId="1743" xr:uid="{00000000-0005-0000-0000-0000F8010000}"/>
    <cellStyle name="_도곡1교 교대 수량_암거수량(2)_설계내역(원본)" xfId="1744" xr:uid="{00000000-0005-0000-0000-0000F9010000}"/>
    <cellStyle name="_도곡1교 교대 수량_암거수량(2)_설계내역(원본)_설계내역(구미정)" xfId="1745" xr:uid="{00000000-0005-0000-0000-0000FA010000}"/>
    <cellStyle name="_도곡1교 교대 수량_암거수량(2)_설계내역(원본)_설계내역(원본)" xfId="1746" xr:uid="{00000000-0005-0000-0000-0000FB010000}"/>
    <cellStyle name="_도곡1교 교대 수량_암거수량_04 BOX집" xfId="1747" xr:uid="{00000000-0005-0000-0000-0000FC010000}"/>
    <cellStyle name="_도곡1교 교대 수량_암거수량_04 BOX집_구조도" xfId="1748" xr:uid="{00000000-0005-0000-0000-0000FD010000}"/>
    <cellStyle name="_도곡1교 교대 수량_암거수량_04 BOX집_구조도_계간수로" xfId="1749" xr:uid="{00000000-0005-0000-0000-0000FE010000}"/>
    <cellStyle name="_도곡1교 교대 수량_암거수량_04 BOX집_구조도_구조도" xfId="1750" xr:uid="{00000000-0005-0000-0000-0000FF010000}"/>
    <cellStyle name="_도곡1교 교대 수량_암거수량_04 BOX집_구조도_구조도." xfId="1751" xr:uid="{00000000-0005-0000-0000-000000020000}"/>
    <cellStyle name="_도곡1교 교대 수량_암거수량_04 BOX집_구조도_구조도_1" xfId="1752" xr:uid="{00000000-0005-0000-0000-000001020000}"/>
    <cellStyle name="_도곡1교 교대 수량_암거수량_04 BOX집_구조도_구조도_a" xfId="1753" xr:uid="{00000000-0005-0000-0000-000002020000}"/>
    <cellStyle name="_도곡1교 교대 수량_암거수량_04 BOX집_구조도_구조도_구조도" xfId="1754" xr:uid="{00000000-0005-0000-0000-000003020000}"/>
    <cellStyle name="_도곡1교 교대 수량_암거수량_04 BOX집_구조도_구조도_구조도0" xfId="1755" xr:uid="{00000000-0005-0000-0000-000004020000}"/>
    <cellStyle name="_도곡1교 교대 수량_암거수량_04 BOX집_구조도_구조도_변경" xfId="1756" xr:uid="{00000000-0005-0000-0000-000005020000}"/>
    <cellStyle name="_도곡1교 교대 수량_암거수량_04 BOX집_구조도_구조도0" xfId="1757" xr:uid="{00000000-0005-0000-0000-000006020000}"/>
    <cellStyle name="_도곡1교 교대 수량_암거수량_04 BOX집_구조도_구조도0_1" xfId="1758" xr:uid="{00000000-0005-0000-0000-000007020000}"/>
    <cellStyle name="_도곡1교 교대 수량_암거수량_04 BOX집_구조도_구조도0_구조도0" xfId="1759" xr:uid="{00000000-0005-0000-0000-000008020000}"/>
    <cellStyle name="_도곡1교 교대 수량_암거수량_04 BOX집_구조도_구조도22" xfId="1760" xr:uid="{00000000-0005-0000-0000-000009020000}"/>
    <cellStyle name="_도곡1교 교대 수량_암거수량_04 BOX집_구조도_구조도-흙막이~" xfId="1761" xr:uid="{00000000-0005-0000-0000-00000A020000}"/>
    <cellStyle name="_도곡1교 교대 수량_암거수량_04 BOX집_구조도_구조물도" xfId="1762" xr:uid="{00000000-0005-0000-0000-00000B020000}"/>
    <cellStyle name="_도곡1교 교대 수량_암거수량_04 BOX집_구조도_바닥막이구조" xfId="1763" xr:uid="{00000000-0005-0000-0000-00000C020000}"/>
    <cellStyle name="_도곡1교 교대 수량_암거수량_04 BOX집_구조도_바닥막이구조도" xfId="1764" xr:uid="{00000000-0005-0000-0000-00000D020000}"/>
    <cellStyle name="_도곡1교 교대 수량_암거수량_04 BOX집_구조도_보막이구조도" xfId="1765" xr:uid="{00000000-0005-0000-0000-00000E020000}"/>
    <cellStyle name="_도곡1교 교대 수량_암거수량_04 BOX집_구조도0" xfId="1766" xr:uid="{00000000-0005-0000-0000-00000F020000}"/>
    <cellStyle name="_도곡1교 교대 수량_암거수량_04 BOX집_구조도0_1" xfId="1767" xr:uid="{00000000-0005-0000-0000-000010020000}"/>
    <cellStyle name="_도곡1교 교대 수량_암거수량_04 BOX집_구조도0_구조도" xfId="1768" xr:uid="{00000000-0005-0000-0000-000011020000}"/>
    <cellStyle name="_도곡1교 교대 수량_암거수량_04 BOX집_구조도0_구조도_구조도0" xfId="1769" xr:uid="{00000000-0005-0000-0000-000012020000}"/>
    <cellStyle name="_도곡1교 교대 수량_암거수량_04 BOX집_구조도0_구조도0" xfId="1770" xr:uid="{00000000-0005-0000-0000-000013020000}"/>
    <cellStyle name="_도곡1교 교대 수량_암거수량_04 BOX집_구조도0_바닥막이구조" xfId="1771" xr:uid="{00000000-0005-0000-0000-000014020000}"/>
    <cellStyle name="_도곡1교 교대 수량_암거수량_04 BOX집_구조도0_바닥막이구조도" xfId="1772" xr:uid="{00000000-0005-0000-0000-000015020000}"/>
    <cellStyle name="_도곡1교 교대 수량_암거수량_04 BOX집_바닥막이구조" xfId="1773" xr:uid="{00000000-0005-0000-0000-000016020000}"/>
    <cellStyle name="_도곡1교 교대 수량_암거수량_04 BOX집_설계내역(원본)" xfId="1774" xr:uid="{00000000-0005-0000-0000-000017020000}"/>
    <cellStyle name="_도곡1교 교대 수량_암거수량_04 BOX집_설계내역(원본)_설계내역(구미정)" xfId="1775" xr:uid="{00000000-0005-0000-0000-000018020000}"/>
    <cellStyle name="_도곡1교 교대 수량_암거수량_04 BOX집_설계내역(원본)_설계내역(원본)" xfId="1776" xr:uid="{00000000-0005-0000-0000-000019020000}"/>
    <cellStyle name="_도곡1교 교대 수량_암거수량_구조도" xfId="1777" xr:uid="{00000000-0005-0000-0000-00001A020000}"/>
    <cellStyle name="_도곡1교 교대 수량_암거수량_구조도_계간수로" xfId="1778" xr:uid="{00000000-0005-0000-0000-00001B020000}"/>
    <cellStyle name="_도곡1교 교대 수량_암거수량_구조도_구조도" xfId="1779" xr:uid="{00000000-0005-0000-0000-00001C020000}"/>
    <cellStyle name="_도곡1교 교대 수량_암거수량_구조도_구조도." xfId="1780" xr:uid="{00000000-0005-0000-0000-00001D020000}"/>
    <cellStyle name="_도곡1교 교대 수량_암거수량_구조도_구조도_1" xfId="1781" xr:uid="{00000000-0005-0000-0000-00001E020000}"/>
    <cellStyle name="_도곡1교 교대 수량_암거수량_구조도_구조도_a" xfId="1782" xr:uid="{00000000-0005-0000-0000-00001F020000}"/>
    <cellStyle name="_도곡1교 교대 수량_암거수량_구조도_구조도_구조도" xfId="1783" xr:uid="{00000000-0005-0000-0000-000020020000}"/>
    <cellStyle name="_도곡1교 교대 수량_암거수량_구조도_구조도_구조도0" xfId="1784" xr:uid="{00000000-0005-0000-0000-000021020000}"/>
    <cellStyle name="_도곡1교 교대 수량_암거수량_구조도_구조도_변경" xfId="1785" xr:uid="{00000000-0005-0000-0000-000022020000}"/>
    <cellStyle name="_도곡1교 교대 수량_암거수량_구조도_구조도0" xfId="1786" xr:uid="{00000000-0005-0000-0000-000023020000}"/>
    <cellStyle name="_도곡1교 교대 수량_암거수량_구조도_구조도0_1" xfId="1787" xr:uid="{00000000-0005-0000-0000-000024020000}"/>
    <cellStyle name="_도곡1교 교대 수량_암거수량_구조도_구조도0_구조도0" xfId="1788" xr:uid="{00000000-0005-0000-0000-000025020000}"/>
    <cellStyle name="_도곡1교 교대 수량_암거수량_구조도_구조도22" xfId="1789" xr:uid="{00000000-0005-0000-0000-000026020000}"/>
    <cellStyle name="_도곡1교 교대 수량_암거수량_구조도_구조도-흙막이~" xfId="1790" xr:uid="{00000000-0005-0000-0000-000027020000}"/>
    <cellStyle name="_도곡1교 교대 수량_암거수량_구조도_구조물도" xfId="1791" xr:uid="{00000000-0005-0000-0000-000028020000}"/>
    <cellStyle name="_도곡1교 교대 수량_암거수량_구조도_바닥막이구조" xfId="1792" xr:uid="{00000000-0005-0000-0000-000029020000}"/>
    <cellStyle name="_도곡1교 교대 수량_암거수량_구조도_바닥막이구조도" xfId="1793" xr:uid="{00000000-0005-0000-0000-00002A020000}"/>
    <cellStyle name="_도곡1교 교대 수량_암거수량_구조도_보막이구조도" xfId="1794" xr:uid="{00000000-0005-0000-0000-00002B020000}"/>
    <cellStyle name="_도곡1교 교대 수량_암거수량_구조도0" xfId="1795" xr:uid="{00000000-0005-0000-0000-00002C020000}"/>
    <cellStyle name="_도곡1교 교대 수량_암거수량_구조도0_1" xfId="1796" xr:uid="{00000000-0005-0000-0000-00002D020000}"/>
    <cellStyle name="_도곡1교 교대 수량_암거수량_구조도0_구조도" xfId="1797" xr:uid="{00000000-0005-0000-0000-00002E020000}"/>
    <cellStyle name="_도곡1교 교대 수량_암거수량_구조도0_구조도_구조도0" xfId="1798" xr:uid="{00000000-0005-0000-0000-00002F020000}"/>
    <cellStyle name="_도곡1교 교대 수량_암거수량_구조도0_구조도0" xfId="1799" xr:uid="{00000000-0005-0000-0000-000030020000}"/>
    <cellStyle name="_도곡1교 교대 수량_암거수량_구조도0_바닥막이구조" xfId="1800" xr:uid="{00000000-0005-0000-0000-000031020000}"/>
    <cellStyle name="_도곡1교 교대 수량_암거수량_구조도0_바닥막이구조도" xfId="1801" xr:uid="{00000000-0005-0000-0000-000032020000}"/>
    <cellStyle name="_도곡1교 교대 수량_암거수량_바닥막이구조" xfId="1802" xr:uid="{00000000-0005-0000-0000-000033020000}"/>
    <cellStyle name="_도곡1교 교대 수량_암거수량_설계내역(원본)" xfId="1803" xr:uid="{00000000-0005-0000-0000-000034020000}"/>
    <cellStyle name="_도곡1교 교대 수량_암거수량_설계내역(원본)_설계내역(구미정)" xfId="1804" xr:uid="{00000000-0005-0000-0000-000035020000}"/>
    <cellStyle name="_도곡1교 교대 수량_암거수량_설계내역(원본)_설계내역(원본)" xfId="1805" xr:uid="{00000000-0005-0000-0000-000036020000}"/>
    <cellStyle name="_도곡1교 교대(시점) 수량" xfId="347" xr:uid="{00000000-0005-0000-0000-000037020000}"/>
    <cellStyle name="_도곡1교 교대(시점) 수량_2(변경)-토공" xfId="348" xr:uid="{00000000-0005-0000-0000-000038020000}"/>
    <cellStyle name="_도곡1교 교대(시점) 수량_RAMP-E교-최종000" xfId="349" xr:uid="{00000000-0005-0000-0000-000039020000}"/>
    <cellStyle name="_도곡1교 교대(시점) 수량_RAMP-E교-최종000_시방서" xfId="350" xr:uid="{00000000-0005-0000-0000-00003A020000}"/>
    <cellStyle name="_도곡1교 교대(시점) 수량_RAMP-E교-최종000_파도 - 모항선 횡배수관 확장" xfId="351" xr:uid="{00000000-0005-0000-0000-00003B020000}"/>
    <cellStyle name="_도곡1교 교대(시점) 수량_RAMP-E교-최종000_파도 - 모항선 횡배수관 확장_시방서" xfId="352" xr:uid="{00000000-0005-0000-0000-00003C020000}"/>
    <cellStyle name="_도곡1교 교대(시점) 수량_구조도" xfId="1806" xr:uid="{00000000-0005-0000-0000-00003D020000}"/>
    <cellStyle name="_도곡1교 교대(시점) 수량_구조도_계간수로" xfId="1807" xr:uid="{00000000-0005-0000-0000-00003E020000}"/>
    <cellStyle name="_도곡1교 교대(시점) 수량_구조도_구조도" xfId="1808" xr:uid="{00000000-0005-0000-0000-00003F020000}"/>
    <cellStyle name="_도곡1교 교대(시점) 수량_구조도_구조도." xfId="1809" xr:uid="{00000000-0005-0000-0000-000040020000}"/>
    <cellStyle name="_도곡1교 교대(시점) 수량_구조도_구조도_1" xfId="1810" xr:uid="{00000000-0005-0000-0000-000041020000}"/>
    <cellStyle name="_도곡1교 교대(시점) 수량_구조도_구조도_a" xfId="1811" xr:uid="{00000000-0005-0000-0000-000042020000}"/>
    <cellStyle name="_도곡1교 교대(시점) 수량_구조도_구조도_구조도" xfId="1812" xr:uid="{00000000-0005-0000-0000-000043020000}"/>
    <cellStyle name="_도곡1교 교대(시점) 수량_구조도_구조도_구조도0" xfId="1813" xr:uid="{00000000-0005-0000-0000-000044020000}"/>
    <cellStyle name="_도곡1교 교대(시점) 수량_구조도_구조도_변경" xfId="1814" xr:uid="{00000000-0005-0000-0000-000045020000}"/>
    <cellStyle name="_도곡1교 교대(시점) 수량_구조도_구조도0" xfId="1815" xr:uid="{00000000-0005-0000-0000-000046020000}"/>
    <cellStyle name="_도곡1교 교대(시점) 수량_구조도_구조도0_1" xfId="1816" xr:uid="{00000000-0005-0000-0000-000047020000}"/>
    <cellStyle name="_도곡1교 교대(시점) 수량_구조도_구조도0_구조도0" xfId="1817" xr:uid="{00000000-0005-0000-0000-000048020000}"/>
    <cellStyle name="_도곡1교 교대(시점) 수량_구조도_구조도22" xfId="1818" xr:uid="{00000000-0005-0000-0000-000049020000}"/>
    <cellStyle name="_도곡1교 교대(시점) 수량_구조도_구조도-흙막이~" xfId="1819" xr:uid="{00000000-0005-0000-0000-00004A020000}"/>
    <cellStyle name="_도곡1교 교대(시점) 수량_구조도_구조물도" xfId="1820" xr:uid="{00000000-0005-0000-0000-00004B020000}"/>
    <cellStyle name="_도곡1교 교대(시점) 수량_구조도_바닥막이구조" xfId="1821" xr:uid="{00000000-0005-0000-0000-00004C020000}"/>
    <cellStyle name="_도곡1교 교대(시점) 수량_구조도_바닥막이구조도" xfId="1822" xr:uid="{00000000-0005-0000-0000-00004D020000}"/>
    <cellStyle name="_도곡1교 교대(시점) 수량_구조도_보막이구조도" xfId="1823" xr:uid="{00000000-0005-0000-0000-00004E020000}"/>
    <cellStyle name="_도곡1교 교대(시점) 수량_구조도0" xfId="1824" xr:uid="{00000000-0005-0000-0000-00004F020000}"/>
    <cellStyle name="_도곡1교 교대(시점) 수량_구조도0_1" xfId="1825" xr:uid="{00000000-0005-0000-0000-000050020000}"/>
    <cellStyle name="_도곡1교 교대(시점) 수량_구조도0_구조도" xfId="1826" xr:uid="{00000000-0005-0000-0000-000051020000}"/>
    <cellStyle name="_도곡1교 교대(시점) 수량_구조도0_구조도_구조도0" xfId="1827" xr:uid="{00000000-0005-0000-0000-000052020000}"/>
    <cellStyle name="_도곡1교 교대(시점) 수량_구조도0_구조도0" xfId="1828" xr:uid="{00000000-0005-0000-0000-000053020000}"/>
    <cellStyle name="_도곡1교 교대(시점) 수량_구조도0_바닥막이구조" xfId="1829" xr:uid="{00000000-0005-0000-0000-000054020000}"/>
    <cellStyle name="_도곡1교 교대(시점) 수량_구조도0_바닥막이구조도" xfId="1830" xr:uid="{00000000-0005-0000-0000-000055020000}"/>
    <cellStyle name="_도곡1교 교대(시점) 수량_바닥막이구조" xfId="1831" xr:uid="{00000000-0005-0000-0000-000056020000}"/>
    <cellStyle name="_도곡1교 교대(시점) 수량_설계내역(원본)" xfId="1832" xr:uid="{00000000-0005-0000-0000-000057020000}"/>
    <cellStyle name="_도곡1교 교대(시점) 수량_설계내역(원본)_설계내역(구미정)" xfId="1833" xr:uid="{00000000-0005-0000-0000-000058020000}"/>
    <cellStyle name="_도곡1교 교대(시점) 수량_설계내역(원본)_설계내역(원본)" xfId="1834" xr:uid="{00000000-0005-0000-0000-000059020000}"/>
    <cellStyle name="_도곡1교 교대(시점) 수량_시방서" xfId="353" xr:uid="{00000000-0005-0000-0000-00005A020000}"/>
    <cellStyle name="_도곡1교 교대(시점) 수량_신촌-유곡(암거)" xfId="1835" xr:uid="{00000000-0005-0000-0000-00005B020000}"/>
    <cellStyle name="_도곡1교 교대(시점) 수량_신촌-유곡(암거)_04 BOX집" xfId="1836" xr:uid="{00000000-0005-0000-0000-00005C020000}"/>
    <cellStyle name="_도곡1교 교대(시점) 수량_신촌-유곡(암거)_04 BOX집_구조도" xfId="1837" xr:uid="{00000000-0005-0000-0000-00005D020000}"/>
    <cellStyle name="_도곡1교 교대(시점) 수량_신촌-유곡(암거)_04 BOX집_구조도_계간수로" xfId="1838" xr:uid="{00000000-0005-0000-0000-00005E020000}"/>
    <cellStyle name="_도곡1교 교대(시점) 수량_신촌-유곡(암거)_04 BOX집_구조도_구조도" xfId="1839" xr:uid="{00000000-0005-0000-0000-00005F020000}"/>
    <cellStyle name="_도곡1교 교대(시점) 수량_신촌-유곡(암거)_04 BOX집_구조도_구조도." xfId="1840" xr:uid="{00000000-0005-0000-0000-000060020000}"/>
    <cellStyle name="_도곡1교 교대(시점) 수량_신촌-유곡(암거)_04 BOX집_구조도_구조도_1" xfId="1841" xr:uid="{00000000-0005-0000-0000-000061020000}"/>
    <cellStyle name="_도곡1교 교대(시점) 수량_신촌-유곡(암거)_04 BOX집_구조도_구조도_a" xfId="1842" xr:uid="{00000000-0005-0000-0000-000062020000}"/>
    <cellStyle name="_도곡1교 교대(시점) 수량_신촌-유곡(암거)_04 BOX집_구조도_구조도_구조도" xfId="1843" xr:uid="{00000000-0005-0000-0000-000063020000}"/>
    <cellStyle name="_도곡1교 교대(시점) 수량_신촌-유곡(암거)_04 BOX집_구조도_구조도_구조도0" xfId="1844" xr:uid="{00000000-0005-0000-0000-000064020000}"/>
    <cellStyle name="_도곡1교 교대(시점) 수량_신촌-유곡(암거)_04 BOX집_구조도_구조도_변경" xfId="1845" xr:uid="{00000000-0005-0000-0000-000065020000}"/>
    <cellStyle name="_도곡1교 교대(시점) 수량_신촌-유곡(암거)_04 BOX집_구조도_구조도0" xfId="1846" xr:uid="{00000000-0005-0000-0000-000066020000}"/>
    <cellStyle name="_도곡1교 교대(시점) 수량_신촌-유곡(암거)_04 BOX집_구조도_구조도0_1" xfId="1847" xr:uid="{00000000-0005-0000-0000-000067020000}"/>
    <cellStyle name="_도곡1교 교대(시점) 수량_신촌-유곡(암거)_04 BOX집_구조도_구조도0_구조도0" xfId="1848" xr:uid="{00000000-0005-0000-0000-000068020000}"/>
    <cellStyle name="_도곡1교 교대(시점) 수량_신촌-유곡(암거)_04 BOX집_구조도_구조도22" xfId="1849" xr:uid="{00000000-0005-0000-0000-000069020000}"/>
    <cellStyle name="_도곡1교 교대(시점) 수량_신촌-유곡(암거)_04 BOX집_구조도_구조도-흙막이~" xfId="1850" xr:uid="{00000000-0005-0000-0000-00006A020000}"/>
    <cellStyle name="_도곡1교 교대(시점) 수량_신촌-유곡(암거)_04 BOX집_구조도_구조물도" xfId="1851" xr:uid="{00000000-0005-0000-0000-00006B020000}"/>
    <cellStyle name="_도곡1교 교대(시점) 수량_신촌-유곡(암거)_04 BOX집_구조도_바닥막이구조" xfId="1852" xr:uid="{00000000-0005-0000-0000-00006C020000}"/>
    <cellStyle name="_도곡1교 교대(시점) 수량_신촌-유곡(암거)_04 BOX집_구조도_바닥막이구조도" xfId="1853" xr:uid="{00000000-0005-0000-0000-00006D020000}"/>
    <cellStyle name="_도곡1교 교대(시점) 수량_신촌-유곡(암거)_04 BOX집_구조도_보막이구조도" xfId="1854" xr:uid="{00000000-0005-0000-0000-00006E020000}"/>
    <cellStyle name="_도곡1교 교대(시점) 수량_신촌-유곡(암거)_04 BOX집_구조도0" xfId="1855" xr:uid="{00000000-0005-0000-0000-00006F020000}"/>
    <cellStyle name="_도곡1교 교대(시점) 수량_신촌-유곡(암거)_04 BOX집_구조도0_1" xfId="1856" xr:uid="{00000000-0005-0000-0000-000070020000}"/>
    <cellStyle name="_도곡1교 교대(시점) 수량_신촌-유곡(암거)_04 BOX집_구조도0_구조도" xfId="1857" xr:uid="{00000000-0005-0000-0000-000071020000}"/>
    <cellStyle name="_도곡1교 교대(시점) 수량_신촌-유곡(암거)_04 BOX집_구조도0_구조도_구조도0" xfId="1858" xr:uid="{00000000-0005-0000-0000-000072020000}"/>
    <cellStyle name="_도곡1교 교대(시점) 수량_신촌-유곡(암거)_04 BOX집_구조도0_구조도0" xfId="1859" xr:uid="{00000000-0005-0000-0000-000073020000}"/>
    <cellStyle name="_도곡1교 교대(시점) 수량_신촌-유곡(암거)_04 BOX집_구조도0_바닥막이구조" xfId="1860" xr:uid="{00000000-0005-0000-0000-000074020000}"/>
    <cellStyle name="_도곡1교 교대(시점) 수량_신촌-유곡(암거)_04 BOX집_구조도0_바닥막이구조도" xfId="1861" xr:uid="{00000000-0005-0000-0000-000075020000}"/>
    <cellStyle name="_도곡1교 교대(시점) 수량_신촌-유곡(암거)_04 BOX집_바닥막이구조" xfId="1862" xr:uid="{00000000-0005-0000-0000-000076020000}"/>
    <cellStyle name="_도곡1교 교대(시점) 수량_신촌-유곡(암거)_04 BOX집_설계내역(원본)" xfId="1863" xr:uid="{00000000-0005-0000-0000-000077020000}"/>
    <cellStyle name="_도곡1교 교대(시점) 수량_신촌-유곡(암거)_04 BOX집_설계내역(원본)_설계내역(구미정)" xfId="1864" xr:uid="{00000000-0005-0000-0000-000078020000}"/>
    <cellStyle name="_도곡1교 교대(시점) 수량_신촌-유곡(암거)_04 BOX집_설계내역(원본)_설계내역(원본)" xfId="1865" xr:uid="{00000000-0005-0000-0000-000079020000}"/>
    <cellStyle name="_도곡1교 교대(시점) 수량_신촌-유곡(암거)_구조도" xfId="1866" xr:uid="{00000000-0005-0000-0000-00007A020000}"/>
    <cellStyle name="_도곡1교 교대(시점) 수량_신촌-유곡(암거)_구조도_계간수로" xfId="1867" xr:uid="{00000000-0005-0000-0000-00007B020000}"/>
    <cellStyle name="_도곡1교 교대(시점) 수량_신촌-유곡(암거)_구조도_구조도" xfId="1868" xr:uid="{00000000-0005-0000-0000-00007C020000}"/>
    <cellStyle name="_도곡1교 교대(시점) 수량_신촌-유곡(암거)_구조도_구조도." xfId="1869" xr:uid="{00000000-0005-0000-0000-00007D020000}"/>
    <cellStyle name="_도곡1교 교대(시점) 수량_신촌-유곡(암거)_구조도_구조도_1" xfId="1870" xr:uid="{00000000-0005-0000-0000-00007E020000}"/>
    <cellStyle name="_도곡1교 교대(시점) 수량_신촌-유곡(암거)_구조도_구조도_a" xfId="1871" xr:uid="{00000000-0005-0000-0000-00007F020000}"/>
    <cellStyle name="_도곡1교 교대(시점) 수량_신촌-유곡(암거)_구조도_구조도_구조도" xfId="1872" xr:uid="{00000000-0005-0000-0000-000080020000}"/>
    <cellStyle name="_도곡1교 교대(시점) 수량_신촌-유곡(암거)_구조도_구조도_구조도0" xfId="1873" xr:uid="{00000000-0005-0000-0000-000081020000}"/>
    <cellStyle name="_도곡1교 교대(시점) 수량_신촌-유곡(암거)_구조도_구조도_변경" xfId="1874" xr:uid="{00000000-0005-0000-0000-000082020000}"/>
    <cellStyle name="_도곡1교 교대(시점) 수량_신촌-유곡(암거)_구조도_구조도0" xfId="1875" xr:uid="{00000000-0005-0000-0000-000083020000}"/>
    <cellStyle name="_도곡1교 교대(시점) 수량_신촌-유곡(암거)_구조도_구조도0_1" xfId="1876" xr:uid="{00000000-0005-0000-0000-000084020000}"/>
    <cellStyle name="_도곡1교 교대(시점) 수량_신촌-유곡(암거)_구조도_구조도0_구조도0" xfId="1877" xr:uid="{00000000-0005-0000-0000-000085020000}"/>
    <cellStyle name="_도곡1교 교대(시점) 수량_신촌-유곡(암거)_구조도_구조도22" xfId="1878" xr:uid="{00000000-0005-0000-0000-000086020000}"/>
    <cellStyle name="_도곡1교 교대(시점) 수량_신촌-유곡(암거)_구조도_구조도-흙막이~" xfId="1879" xr:uid="{00000000-0005-0000-0000-000087020000}"/>
    <cellStyle name="_도곡1교 교대(시점) 수량_신촌-유곡(암거)_구조도_구조물도" xfId="1880" xr:uid="{00000000-0005-0000-0000-000088020000}"/>
    <cellStyle name="_도곡1교 교대(시점) 수량_신촌-유곡(암거)_구조도_바닥막이구조" xfId="1881" xr:uid="{00000000-0005-0000-0000-000089020000}"/>
    <cellStyle name="_도곡1교 교대(시점) 수량_신촌-유곡(암거)_구조도_바닥막이구조도" xfId="1882" xr:uid="{00000000-0005-0000-0000-00008A020000}"/>
    <cellStyle name="_도곡1교 교대(시점) 수량_신촌-유곡(암거)_구조도_보막이구조도" xfId="1883" xr:uid="{00000000-0005-0000-0000-00008B020000}"/>
    <cellStyle name="_도곡1교 교대(시점) 수량_신촌-유곡(암거)_구조도0" xfId="1884" xr:uid="{00000000-0005-0000-0000-00008C020000}"/>
    <cellStyle name="_도곡1교 교대(시점) 수량_신촌-유곡(암거)_구조도0_1" xfId="1885" xr:uid="{00000000-0005-0000-0000-00008D020000}"/>
    <cellStyle name="_도곡1교 교대(시점) 수량_신촌-유곡(암거)_구조도0_구조도" xfId="1886" xr:uid="{00000000-0005-0000-0000-00008E020000}"/>
    <cellStyle name="_도곡1교 교대(시점) 수량_신촌-유곡(암거)_구조도0_구조도_구조도0" xfId="1887" xr:uid="{00000000-0005-0000-0000-00008F020000}"/>
    <cellStyle name="_도곡1교 교대(시점) 수량_신촌-유곡(암거)_구조도0_구조도0" xfId="1888" xr:uid="{00000000-0005-0000-0000-000090020000}"/>
    <cellStyle name="_도곡1교 교대(시점) 수량_신촌-유곡(암거)_구조도0_바닥막이구조" xfId="1889" xr:uid="{00000000-0005-0000-0000-000091020000}"/>
    <cellStyle name="_도곡1교 교대(시점) 수량_신촌-유곡(암거)_구조도0_바닥막이구조도" xfId="1890" xr:uid="{00000000-0005-0000-0000-000092020000}"/>
    <cellStyle name="_도곡1교 교대(시점) 수량_신촌-유곡(암거)_바닥막이구조" xfId="1891" xr:uid="{00000000-0005-0000-0000-000093020000}"/>
    <cellStyle name="_도곡1교 교대(시점) 수량_신촌-유곡(암거)_설계내역(원본)" xfId="1892" xr:uid="{00000000-0005-0000-0000-000094020000}"/>
    <cellStyle name="_도곡1교 교대(시점) 수량_신촌-유곡(암거)_설계내역(원본)_설계내역(구미정)" xfId="1893" xr:uid="{00000000-0005-0000-0000-000095020000}"/>
    <cellStyle name="_도곡1교 교대(시점) 수량_신촌-유곡(암거)_설계내역(원본)_설계내역(원본)" xfId="1894" xr:uid="{00000000-0005-0000-0000-000096020000}"/>
    <cellStyle name="_도곡1교 교대(시점) 수량_암거수량" xfId="1895" xr:uid="{00000000-0005-0000-0000-000097020000}"/>
    <cellStyle name="_도곡1교 교대(시점) 수량_암거수량(2)" xfId="1896" xr:uid="{00000000-0005-0000-0000-000098020000}"/>
    <cellStyle name="_도곡1교 교대(시점) 수량_암거수량(2)_04 BOX집" xfId="1897" xr:uid="{00000000-0005-0000-0000-000099020000}"/>
    <cellStyle name="_도곡1교 교대(시점) 수량_암거수량(2)_04 BOX집_구조도" xfId="1898" xr:uid="{00000000-0005-0000-0000-00009A020000}"/>
    <cellStyle name="_도곡1교 교대(시점) 수량_암거수량(2)_04 BOX집_구조도_계간수로" xfId="1899" xr:uid="{00000000-0005-0000-0000-00009B020000}"/>
    <cellStyle name="_도곡1교 교대(시점) 수량_암거수량(2)_04 BOX집_구조도_구조도" xfId="1900" xr:uid="{00000000-0005-0000-0000-00009C020000}"/>
    <cellStyle name="_도곡1교 교대(시점) 수량_암거수량(2)_04 BOX집_구조도_구조도." xfId="1901" xr:uid="{00000000-0005-0000-0000-00009D020000}"/>
    <cellStyle name="_도곡1교 교대(시점) 수량_암거수량(2)_04 BOX집_구조도_구조도_1" xfId="1902" xr:uid="{00000000-0005-0000-0000-00009E020000}"/>
    <cellStyle name="_도곡1교 교대(시점) 수량_암거수량(2)_04 BOX집_구조도_구조도_a" xfId="1903" xr:uid="{00000000-0005-0000-0000-00009F020000}"/>
    <cellStyle name="_도곡1교 교대(시점) 수량_암거수량(2)_04 BOX집_구조도_구조도_구조도" xfId="1904" xr:uid="{00000000-0005-0000-0000-0000A0020000}"/>
    <cellStyle name="_도곡1교 교대(시점) 수량_암거수량(2)_04 BOX집_구조도_구조도_구조도0" xfId="1905" xr:uid="{00000000-0005-0000-0000-0000A1020000}"/>
    <cellStyle name="_도곡1교 교대(시점) 수량_암거수량(2)_04 BOX집_구조도_구조도_변경" xfId="1906" xr:uid="{00000000-0005-0000-0000-0000A2020000}"/>
    <cellStyle name="_도곡1교 교대(시점) 수량_암거수량(2)_04 BOX집_구조도_구조도0" xfId="1907" xr:uid="{00000000-0005-0000-0000-0000A3020000}"/>
    <cellStyle name="_도곡1교 교대(시점) 수량_암거수량(2)_04 BOX집_구조도_구조도0_1" xfId="1908" xr:uid="{00000000-0005-0000-0000-0000A4020000}"/>
    <cellStyle name="_도곡1교 교대(시점) 수량_암거수량(2)_04 BOX집_구조도_구조도0_구조도0" xfId="1909" xr:uid="{00000000-0005-0000-0000-0000A5020000}"/>
    <cellStyle name="_도곡1교 교대(시점) 수량_암거수량(2)_04 BOX집_구조도_구조도22" xfId="1910" xr:uid="{00000000-0005-0000-0000-0000A6020000}"/>
    <cellStyle name="_도곡1교 교대(시점) 수량_암거수량(2)_04 BOX집_구조도_구조도-흙막이~" xfId="1911" xr:uid="{00000000-0005-0000-0000-0000A7020000}"/>
    <cellStyle name="_도곡1교 교대(시점) 수량_암거수량(2)_04 BOX집_구조도_구조물도" xfId="1912" xr:uid="{00000000-0005-0000-0000-0000A8020000}"/>
    <cellStyle name="_도곡1교 교대(시점) 수량_암거수량(2)_04 BOX집_구조도_바닥막이구조" xfId="1913" xr:uid="{00000000-0005-0000-0000-0000A9020000}"/>
    <cellStyle name="_도곡1교 교대(시점) 수량_암거수량(2)_04 BOX집_구조도_바닥막이구조도" xfId="1914" xr:uid="{00000000-0005-0000-0000-0000AA020000}"/>
    <cellStyle name="_도곡1교 교대(시점) 수량_암거수량(2)_04 BOX집_구조도_보막이구조도" xfId="1915" xr:uid="{00000000-0005-0000-0000-0000AB020000}"/>
    <cellStyle name="_도곡1교 교대(시점) 수량_암거수량(2)_04 BOX집_구조도0" xfId="1916" xr:uid="{00000000-0005-0000-0000-0000AC020000}"/>
    <cellStyle name="_도곡1교 교대(시점) 수량_암거수량(2)_04 BOX집_구조도0_1" xfId="1917" xr:uid="{00000000-0005-0000-0000-0000AD020000}"/>
    <cellStyle name="_도곡1교 교대(시점) 수량_암거수량(2)_04 BOX집_구조도0_구조도" xfId="1918" xr:uid="{00000000-0005-0000-0000-0000AE020000}"/>
    <cellStyle name="_도곡1교 교대(시점) 수량_암거수량(2)_04 BOX집_구조도0_구조도_구조도0" xfId="1919" xr:uid="{00000000-0005-0000-0000-0000AF020000}"/>
    <cellStyle name="_도곡1교 교대(시점) 수량_암거수량(2)_04 BOX집_구조도0_구조도0" xfId="1920" xr:uid="{00000000-0005-0000-0000-0000B0020000}"/>
    <cellStyle name="_도곡1교 교대(시점) 수량_암거수량(2)_04 BOX집_구조도0_바닥막이구조" xfId="1921" xr:uid="{00000000-0005-0000-0000-0000B1020000}"/>
    <cellStyle name="_도곡1교 교대(시점) 수량_암거수량(2)_04 BOX집_구조도0_바닥막이구조도" xfId="1922" xr:uid="{00000000-0005-0000-0000-0000B2020000}"/>
    <cellStyle name="_도곡1교 교대(시점) 수량_암거수량(2)_04 BOX집_바닥막이구조" xfId="1923" xr:uid="{00000000-0005-0000-0000-0000B3020000}"/>
    <cellStyle name="_도곡1교 교대(시점) 수량_암거수량(2)_04 BOX집_설계내역(원본)" xfId="1924" xr:uid="{00000000-0005-0000-0000-0000B4020000}"/>
    <cellStyle name="_도곡1교 교대(시점) 수량_암거수량(2)_04 BOX집_설계내역(원본)_설계내역(구미정)" xfId="1925" xr:uid="{00000000-0005-0000-0000-0000B5020000}"/>
    <cellStyle name="_도곡1교 교대(시점) 수량_암거수량(2)_04 BOX집_설계내역(원본)_설계내역(원본)" xfId="1926" xr:uid="{00000000-0005-0000-0000-0000B6020000}"/>
    <cellStyle name="_도곡1교 교대(시점) 수량_암거수량(2)_구조도" xfId="1927" xr:uid="{00000000-0005-0000-0000-0000B7020000}"/>
    <cellStyle name="_도곡1교 교대(시점) 수량_암거수량(2)_구조도_계간수로" xfId="1928" xr:uid="{00000000-0005-0000-0000-0000B8020000}"/>
    <cellStyle name="_도곡1교 교대(시점) 수량_암거수량(2)_구조도_구조도" xfId="1929" xr:uid="{00000000-0005-0000-0000-0000B9020000}"/>
    <cellStyle name="_도곡1교 교대(시점) 수량_암거수량(2)_구조도_구조도." xfId="1930" xr:uid="{00000000-0005-0000-0000-0000BA020000}"/>
    <cellStyle name="_도곡1교 교대(시점) 수량_암거수량(2)_구조도_구조도_1" xfId="1931" xr:uid="{00000000-0005-0000-0000-0000BB020000}"/>
    <cellStyle name="_도곡1교 교대(시점) 수량_암거수량(2)_구조도_구조도_a" xfId="1932" xr:uid="{00000000-0005-0000-0000-0000BC020000}"/>
    <cellStyle name="_도곡1교 교대(시점) 수량_암거수량(2)_구조도_구조도_구조도" xfId="1933" xr:uid="{00000000-0005-0000-0000-0000BD020000}"/>
    <cellStyle name="_도곡1교 교대(시점) 수량_암거수량(2)_구조도_구조도_구조도0" xfId="1934" xr:uid="{00000000-0005-0000-0000-0000BE020000}"/>
    <cellStyle name="_도곡1교 교대(시점) 수량_암거수량(2)_구조도_구조도_변경" xfId="1935" xr:uid="{00000000-0005-0000-0000-0000BF020000}"/>
    <cellStyle name="_도곡1교 교대(시점) 수량_암거수량(2)_구조도_구조도0" xfId="1936" xr:uid="{00000000-0005-0000-0000-0000C0020000}"/>
    <cellStyle name="_도곡1교 교대(시점) 수량_암거수량(2)_구조도_구조도0_1" xfId="1937" xr:uid="{00000000-0005-0000-0000-0000C1020000}"/>
    <cellStyle name="_도곡1교 교대(시점) 수량_암거수량(2)_구조도_구조도0_구조도0" xfId="1938" xr:uid="{00000000-0005-0000-0000-0000C2020000}"/>
    <cellStyle name="_도곡1교 교대(시점) 수량_암거수량(2)_구조도_구조도22" xfId="1939" xr:uid="{00000000-0005-0000-0000-0000C3020000}"/>
    <cellStyle name="_도곡1교 교대(시점) 수량_암거수량(2)_구조도_구조도-흙막이~" xfId="1940" xr:uid="{00000000-0005-0000-0000-0000C4020000}"/>
    <cellStyle name="_도곡1교 교대(시점) 수량_암거수량(2)_구조도_구조물도" xfId="1941" xr:uid="{00000000-0005-0000-0000-0000C5020000}"/>
    <cellStyle name="_도곡1교 교대(시점) 수량_암거수량(2)_구조도_바닥막이구조" xfId="1942" xr:uid="{00000000-0005-0000-0000-0000C6020000}"/>
    <cellStyle name="_도곡1교 교대(시점) 수량_암거수량(2)_구조도_바닥막이구조도" xfId="1943" xr:uid="{00000000-0005-0000-0000-0000C7020000}"/>
    <cellStyle name="_도곡1교 교대(시점) 수량_암거수량(2)_구조도_보막이구조도" xfId="1944" xr:uid="{00000000-0005-0000-0000-0000C8020000}"/>
    <cellStyle name="_도곡1교 교대(시점) 수량_암거수량(2)_구조도0" xfId="1945" xr:uid="{00000000-0005-0000-0000-0000C9020000}"/>
    <cellStyle name="_도곡1교 교대(시점) 수량_암거수량(2)_구조도0_1" xfId="1946" xr:uid="{00000000-0005-0000-0000-0000CA020000}"/>
    <cellStyle name="_도곡1교 교대(시점) 수량_암거수량(2)_구조도0_구조도" xfId="1947" xr:uid="{00000000-0005-0000-0000-0000CB020000}"/>
    <cellStyle name="_도곡1교 교대(시점) 수량_암거수량(2)_구조도0_구조도_구조도0" xfId="1948" xr:uid="{00000000-0005-0000-0000-0000CC020000}"/>
    <cellStyle name="_도곡1교 교대(시점) 수량_암거수량(2)_구조도0_구조도0" xfId="1949" xr:uid="{00000000-0005-0000-0000-0000CD020000}"/>
    <cellStyle name="_도곡1교 교대(시점) 수량_암거수량(2)_구조도0_바닥막이구조" xfId="1950" xr:uid="{00000000-0005-0000-0000-0000CE020000}"/>
    <cellStyle name="_도곡1교 교대(시점) 수량_암거수량(2)_구조도0_바닥막이구조도" xfId="1951" xr:uid="{00000000-0005-0000-0000-0000CF020000}"/>
    <cellStyle name="_도곡1교 교대(시점) 수량_암거수량(2)_바닥막이구조" xfId="1952" xr:uid="{00000000-0005-0000-0000-0000D0020000}"/>
    <cellStyle name="_도곡1교 교대(시점) 수량_암거수량(2)_설계내역(원본)" xfId="1953" xr:uid="{00000000-0005-0000-0000-0000D1020000}"/>
    <cellStyle name="_도곡1교 교대(시점) 수량_암거수량(2)_설계내역(원본)_설계내역(구미정)" xfId="1954" xr:uid="{00000000-0005-0000-0000-0000D2020000}"/>
    <cellStyle name="_도곡1교 교대(시점) 수량_암거수량(2)_설계내역(원본)_설계내역(원본)" xfId="1955" xr:uid="{00000000-0005-0000-0000-0000D3020000}"/>
    <cellStyle name="_도곡1교 교대(시점) 수량_암거수량_04 BOX집" xfId="1956" xr:uid="{00000000-0005-0000-0000-0000D4020000}"/>
    <cellStyle name="_도곡1교 교대(시점) 수량_암거수량_04 BOX집_구조도" xfId="1957" xr:uid="{00000000-0005-0000-0000-0000D5020000}"/>
    <cellStyle name="_도곡1교 교대(시점) 수량_암거수량_04 BOX집_구조도_계간수로" xfId="1958" xr:uid="{00000000-0005-0000-0000-0000D6020000}"/>
    <cellStyle name="_도곡1교 교대(시점) 수량_암거수량_04 BOX집_구조도_구조도" xfId="1959" xr:uid="{00000000-0005-0000-0000-0000D7020000}"/>
    <cellStyle name="_도곡1교 교대(시점) 수량_암거수량_04 BOX집_구조도_구조도." xfId="1960" xr:uid="{00000000-0005-0000-0000-0000D8020000}"/>
    <cellStyle name="_도곡1교 교대(시점) 수량_암거수량_04 BOX집_구조도_구조도_1" xfId="1961" xr:uid="{00000000-0005-0000-0000-0000D9020000}"/>
    <cellStyle name="_도곡1교 교대(시점) 수량_암거수량_04 BOX집_구조도_구조도_a" xfId="1962" xr:uid="{00000000-0005-0000-0000-0000DA020000}"/>
    <cellStyle name="_도곡1교 교대(시점) 수량_암거수량_04 BOX집_구조도_구조도_구조도" xfId="1963" xr:uid="{00000000-0005-0000-0000-0000DB020000}"/>
    <cellStyle name="_도곡1교 교대(시점) 수량_암거수량_04 BOX집_구조도_구조도_구조도0" xfId="1964" xr:uid="{00000000-0005-0000-0000-0000DC020000}"/>
    <cellStyle name="_도곡1교 교대(시점) 수량_암거수량_04 BOX집_구조도_구조도_변경" xfId="1965" xr:uid="{00000000-0005-0000-0000-0000DD020000}"/>
    <cellStyle name="_도곡1교 교대(시점) 수량_암거수량_04 BOX집_구조도_구조도0" xfId="1966" xr:uid="{00000000-0005-0000-0000-0000DE020000}"/>
    <cellStyle name="_도곡1교 교대(시점) 수량_암거수량_04 BOX집_구조도_구조도0_1" xfId="1967" xr:uid="{00000000-0005-0000-0000-0000DF020000}"/>
    <cellStyle name="_도곡1교 교대(시점) 수량_암거수량_04 BOX집_구조도_구조도0_구조도0" xfId="1968" xr:uid="{00000000-0005-0000-0000-0000E0020000}"/>
    <cellStyle name="_도곡1교 교대(시점) 수량_암거수량_04 BOX집_구조도_구조도22" xfId="1969" xr:uid="{00000000-0005-0000-0000-0000E1020000}"/>
    <cellStyle name="_도곡1교 교대(시점) 수량_암거수량_04 BOX집_구조도_구조도-흙막이~" xfId="1970" xr:uid="{00000000-0005-0000-0000-0000E2020000}"/>
    <cellStyle name="_도곡1교 교대(시점) 수량_암거수량_04 BOX집_구조도_구조물도" xfId="1971" xr:uid="{00000000-0005-0000-0000-0000E3020000}"/>
    <cellStyle name="_도곡1교 교대(시점) 수량_암거수량_04 BOX집_구조도_바닥막이구조" xfId="1972" xr:uid="{00000000-0005-0000-0000-0000E4020000}"/>
    <cellStyle name="_도곡1교 교대(시점) 수량_암거수량_04 BOX집_구조도_바닥막이구조도" xfId="1973" xr:uid="{00000000-0005-0000-0000-0000E5020000}"/>
    <cellStyle name="_도곡1교 교대(시점) 수량_암거수량_04 BOX집_구조도_보막이구조도" xfId="1974" xr:uid="{00000000-0005-0000-0000-0000E6020000}"/>
    <cellStyle name="_도곡1교 교대(시점) 수량_암거수량_04 BOX집_구조도0" xfId="1975" xr:uid="{00000000-0005-0000-0000-0000E7020000}"/>
    <cellStyle name="_도곡1교 교대(시점) 수량_암거수량_04 BOX집_구조도0_1" xfId="1976" xr:uid="{00000000-0005-0000-0000-0000E8020000}"/>
    <cellStyle name="_도곡1교 교대(시점) 수량_암거수량_04 BOX집_구조도0_구조도" xfId="1977" xr:uid="{00000000-0005-0000-0000-0000E9020000}"/>
    <cellStyle name="_도곡1교 교대(시점) 수량_암거수량_04 BOX집_구조도0_구조도_구조도0" xfId="1978" xr:uid="{00000000-0005-0000-0000-0000EA020000}"/>
    <cellStyle name="_도곡1교 교대(시점) 수량_암거수량_04 BOX집_구조도0_구조도0" xfId="1979" xr:uid="{00000000-0005-0000-0000-0000EB020000}"/>
    <cellStyle name="_도곡1교 교대(시점) 수량_암거수량_04 BOX집_구조도0_바닥막이구조" xfId="1980" xr:uid="{00000000-0005-0000-0000-0000EC020000}"/>
    <cellStyle name="_도곡1교 교대(시점) 수량_암거수량_04 BOX집_구조도0_바닥막이구조도" xfId="1981" xr:uid="{00000000-0005-0000-0000-0000ED020000}"/>
    <cellStyle name="_도곡1교 교대(시점) 수량_암거수량_04 BOX집_바닥막이구조" xfId="1982" xr:uid="{00000000-0005-0000-0000-0000EE020000}"/>
    <cellStyle name="_도곡1교 교대(시점) 수량_암거수량_04 BOX집_설계내역(원본)" xfId="1983" xr:uid="{00000000-0005-0000-0000-0000EF020000}"/>
    <cellStyle name="_도곡1교 교대(시점) 수량_암거수량_04 BOX집_설계내역(원본)_설계내역(구미정)" xfId="1984" xr:uid="{00000000-0005-0000-0000-0000F0020000}"/>
    <cellStyle name="_도곡1교 교대(시점) 수량_암거수량_04 BOX집_설계내역(원본)_설계내역(원본)" xfId="1985" xr:uid="{00000000-0005-0000-0000-0000F1020000}"/>
    <cellStyle name="_도곡1교 교대(시점) 수량_암거수량_구조도" xfId="1986" xr:uid="{00000000-0005-0000-0000-0000F2020000}"/>
    <cellStyle name="_도곡1교 교대(시점) 수량_암거수량_구조도_계간수로" xfId="1987" xr:uid="{00000000-0005-0000-0000-0000F3020000}"/>
    <cellStyle name="_도곡1교 교대(시점) 수량_암거수량_구조도_구조도" xfId="1988" xr:uid="{00000000-0005-0000-0000-0000F4020000}"/>
    <cellStyle name="_도곡1교 교대(시점) 수량_암거수량_구조도_구조도." xfId="1989" xr:uid="{00000000-0005-0000-0000-0000F5020000}"/>
    <cellStyle name="_도곡1교 교대(시점) 수량_암거수량_구조도_구조도_1" xfId="1990" xr:uid="{00000000-0005-0000-0000-0000F6020000}"/>
    <cellStyle name="_도곡1교 교대(시점) 수량_암거수량_구조도_구조도_a" xfId="1991" xr:uid="{00000000-0005-0000-0000-0000F7020000}"/>
    <cellStyle name="_도곡1교 교대(시점) 수량_암거수량_구조도_구조도_구조도" xfId="1992" xr:uid="{00000000-0005-0000-0000-0000F8020000}"/>
    <cellStyle name="_도곡1교 교대(시점) 수량_암거수량_구조도_구조도_구조도0" xfId="1993" xr:uid="{00000000-0005-0000-0000-0000F9020000}"/>
    <cellStyle name="_도곡1교 교대(시점) 수량_암거수량_구조도_구조도_변경" xfId="1994" xr:uid="{00000000-0005-0000-0000-0000FA020000}"/>
    <cellStyle name="_도곡1교 교대(시점) 수량_암거수량_구조도_구조도0" xfId="1995" xr:uid="{00000000-0005-0000-0000-0000FB020000}"/>
    <cellStyle name="_도곡1교 교대(시점) 수량_암거수량_구조도_구조도0_1" xfId="1996" xr:uid="{00000000-0005-0000-0000-0000FC020000}"/>
    <cellStyle name="_도곡1교 교대(시점) 수량_암거수량_구조도_구조도0_구조도0" xfId="1997" xr:uid="{00000000-0005-0000-0000-0000FD020000}"/>
    <cellStyle name="_도곡1교 교대(시점) 수량_암거수량_구조도_구조도22" xfId="1998" xr:uid="{00000000-0005-0000-0000-0000FE020000}"/>
    <cellStyle name="_도곡1교 교대(시점) 수량_암거수량_구조도_구조도-흙막이~" xfId="1999" xr:uid="{00000000-0005-0000-0000-0000FF020000}"/>
    <cellStyle name="_도곡1교 교대(시점) 수량_암거수량_구조도_구조물도" xfId="2000" xr:uid="{00000000-0005-0000-0000-000000030000}"/>
    <cellStyle name="_도곡1교 교대(시점) 수량_암거수량_구조도_바닥막이구조" xfId="2001" xr:uid="{00000000-0005-0000-0000-000001030000}"/>
    <cellStyle name="_도곡1교 교대(시점) 수량_암거수량_구조도_바닥막이구조도" xfId="2002" xr:uid="{00000000-0005-0000-0000-000002030000}"/>
    <cellStyle name="_도곡1교 교대(시점) 수량_암거수량_구조도_보막이구조도" xfId="2003" xr:uid="{00000000-0005-0000-0000-000003030000}"/>
    <cellStyle name="_도곡1교 교대(시점) 수량_암거수량_구조도0" xfId="2004" xr:uid="{00000000-0005-0000-0000-000004030000}"/>
    <cellStyle name="_도곡1교 교대(시점) 수량_암거수량_구조도0_1" xfId="2005" xr:uid="{00000000-0005-0000-0000-000005030000}"/>
    <cellStyle name="_도곡1교 교대(시점) 수량_암거수량_구조도0_구조도" xfId="2006" xr:uid="{00000000-0005-0000-0000-000006030000}"/>
    <cellStyle name="_도곡1교 교대(시점) 수량_암거수량_구조도0_구조도_구조도0" xfId="2007" xr:uid="{00000000-0005-0000-0000-000007030000}"/>
    <cellStyle name="_도곡1교 교대(시점) 수량_암거수량_구조도0_구조도0" xfId="2008" xr:uid="{00000000-0005-0000-0000-000008030000}"/>
    <cellStyle name="_도곡1교 교대(시점) 수량_암거수량_구조도0_바닥막이구조" xfId="2009" xr:uid="{00000000-0005-0000-0000-000009030000}"/>
    <cellStyle name="_도곡1교 교대(시점) 수량_암거수량_구조도0_바닥막이구조도" xfId="2010" xr:uid="{00000000-0005-0000-0000-00000A030000}"/>
    <cellStyle name="_도곡1교 교대(시점) 수량_암거수량_바닥막이구조" xfId="2011" xr:uid="{00000000-0005-0000-0000-00000B030000}"/>
    <cellStyle name="_도곡1교 교대(시점) 수량_암거수량_설계내역(원본)" xfId="2012" xr:uid="{00000000-0005-0000-0000-00000C030000}"/>
    <cellStyle name="_도곡1교 교대(시점) 수량_암거수량_설계내역(원본)_설계내역(구미정)" xfId="2013" xr:uid="{00000000-0005-0000-0000-00000D030000}"/>
    <cellStyle name="_도곡1교 교대(시점) 수량_암거수량_설계내역(원본)_설계내역(원본)" xfId="2014" xr:uid="{00000000-0005-0000-0000-00000E030000}"/>
    <cellStyle name="_도곡1교 하부공 수량" xfId="354" xr:uid="{00000000-0005-0000-0000-00000F030000}"/>
    <cellStyle name="_도곡1교 하부공 수량_2(변경)-토공" xfId="355" xr:uid="{00000000-0005-0000-0000-000010030000}"/>
    <cellStyle name="_도곡1교 하부공 수량_RAMP-E교-최종000" xfId="356" xr:uid="{00000000-0005-0000-0000-000011030000}"/>
    <cellStyle name="_도곡1교 하부공 수량_RAMP-E교-최종000_시방서" xfId="357" xr:uid="{00000000-0005-0000-0000-000012030000}"/>
    <cellStyle name="_도곡1교 하부공 수량_RAMP-E교-최종000_파도 - 모항선 횡배수관 확장" xfId="358" xr:uid="{00000000-0005-0000-0000-000013030000}"/>
    <cellStyle name="_도곡1교 하부공 수량_RAMP-E교-최종000_파도 - 모항선 횡배수관 확장_시방서" xfId="359" xr:uid="{00000000-0005-0000-0000-000014030000}"/>
    <cellStyle name="_도곡1교 하부공 수량_구조도" xfId="2015" xr:uid="{00000000-0005-0000-0000-000015030000}"/>
    <cellStyle name="_도곡1교 하부공 수량_구조도_계간수로" xfId="2016" xr:uid="{00000000-0005-0000-0000-000016030000}"/>
    <cellStyle name="_도곡1교 하부공 수량_구조도_구조도" xfId="2017" xr:uid="{00000000-0005-0000-0000-000017030000}"/>
    <cellStyle name="_도곡1교 하부공 수량_구조도_구조도." xfId="2018" xr:uid="{00000000-0005-0000-0000-000018030000}"/>
    <cellStyle name="_도곡1교 하부공 수량_구조도_구조도_1" xfId="2019" xr:uid="{00000000-0005-0000-0000-000019030000}"/>
    <cellStyle name="_도곡1교 하부공 수량_구조도_구조도_a" xfId="2020" xr:uid="{00000000-0005-0000-0000-00001A030000}"/>
    <cellStyle name="_도곡1교 하부공 수량_구조도_구조도_구조도" xfId="2021" xr:uid="{00000000-0005-0000-0000-00001B030000}"/>
    <cellStyle name="_도곡1교 하부공 수량_구조도_구조도_구조도0" xfId="2022" xr:uid="{00000000-0005-0000-0000-00001C030000}"/>
    <cellStyle name="_도곡1교 하부공 수량_구조도_구조도_변경" xfId="2023" xr:uid="{00000000-0005-0000-0000-00001D030000}"/>
    <cellStyle name="_도곡1교 하부공 수량_구조도_구조도0" xfId="2024" xr:uid="{00000000-0005-0000-0000-00001E030000}"/>
    <cellStyle name="_도곡1교 하부공 수량_구조도_구조도0_1" xfId="2025" xr:uid="{00000000-0005-0000-0000-00001F030000}"/>
    <cellStyle name="_도곡1교 하부공 수량_구조도_구조도0_구조도0" xfId="2026" xr:uid="{00000000-0005-0000-0000-000020030000}"/>
    <cellStyle name="_도곡1교 하부공 수량_구조도_구조도22" xfId="2027" xr:uid="{00000000-0005-0000-0000-000021030000}"/>
    <cellStyle name="_도곡1교 하부공 수량_구조도_구조도-흙막이~" xfId="2028" xr:uid="{00000000-0005-0000-0000-000022030000}"/>
    <cellStyle name="_도곡1교 하부공 수량_구조도_구조물도" xfId="2029" xr:uid="{00000000-0005-0000-0000-000023030000}"/>
    <cellStyle name="_도곡1교 하부공 수량_구조도_바닥막이구조" xfId="2030" xr:uid="{00000000-0005-0000-0000-000024030000}"/>
    <cellStyle name="_도곡1교 하부공 수량_구조도_바닥막이구조도" xfId="2031" xr:uid="{00000000-0005-0000-0000-000025030000}"/>
    <cellStyle name="_도곡1교 하부공 수량_구조도_보막이구조도" xfId="2032" xr:uid="{00000000-0005-0000-0000-000026030000}"/>
    <cellStyle name="_도곡1교 하부공 수량_구조도0" xfId="2033" xr:uid="{00000000-0005-0000-0000-000027030000}"/>
    <cellStyle name="_도곡1교 하부공 수량_구조도0_1" xfId="2034" xr:uid="{00000000-0005-0000-0000-000028030000}"/>
    <cellStyle name="_도곡1교 하부공 수량_구조도0_구조도" xfId="2035" xr:uid="{00000000-0005-0000-0000-000029030000}"/>
    <cellStyle name="_도곡1교 하부공 수량_구조도0_구조도_구조도0" xfId="2036" xr:uid="{00000000-0005-0000-0000-00002A030000}"/>
    <cellStyle name="_도곡1교 하부공 수량_구조도0_구조도0" xfId="2037" xr:uid="{00000000-0005-0000-0000-00002B030000}"/>
    <cellStyle name="_도곡1교 하부공 수량_구조도0_바닥막이구조" xfId="2038" xr:uid="{00000000-0005-0000-0000-00002C030000}"/>
    <cellStyle name="_도곡1교 하부공 수량_구조도0_바닥막이구조도" xfId="2039" xr:uid="{00000000-0005-0000-0000-00002D030000}"/>
    <cellStyle name="_도곡1교 하부공 수량_바닥막이구조" xfId="2040" xr:uid="{00000000-0005-0000-0000-00002E030000}"/>
    <cellStyle name="_도곡1교 하부공 수량_설계내역(원본)" xfId="2041" xr:uid="{00000000-0005-0000-0000-00002F030000}"/>
    <cellStyle name="_도곡1교 하부공 수량_설계내역(원본)_설계내역(구미정)" xfId="2042" xr:uid="{00000000-0005-0000-0000-000030030000}"/>
    <cellStyle name="_도곡1교 하부공 수량_설계내역(원본)_설계내역(원본)" xfId="2043" xr:uid="{00000000-0005-0000-0000-000031030000}"/>
    <cellStyle name="_도곡1교 하부공 수량_시방서" xfId="360" xr:uid="{00000000-0005-0000-0000-000032030000}"/>
    <cellStyle name="_도곡1교 하부공 수량_신촌-유곡(암거)" xfId="2044" xr:uid="{00000000-0005-0000-0000-000033030000}"/>
    <cellStyle name="_도곡1교 하부공 수량_신촌-유곡(암거)_04 BOX집" xfId="2045" xr:uid="{00000000-0005-0000-0000-000034030000}"/>
    <cellStyle name="_도곡1교 하부공 수량_신촌-유곡(암거)_04 BOX집_구조도" xfId="2046" xr:uid="{00000000-0005-0000-0000-000035030000}"/>
    <cellStyle name="_도곡1교 하부공 수량_신촌-유곡(암거)_04 BOX집_구조도_계간수로" xfId="2047" xr:uid="{00000000-0005-0000-0000-000036030000}"/>
    <cellStyle name="_도곡1교 하부공 수량_신촌-유곡(암거)_04 BOX집_구조도_구조도" xfId="2048" xr:uid="{00000000-0005-0000-0000-000037030000}"/>
    <cellStyle name="_도곡1교 하부공 수량_신촌-유곡(암거)_04 BOX집_구조도_구조도." xfId="2049" xr:uid="{00000000-0005-0000-0000-000038030000}"/>
    <cellStyle name="_도곡1교 하부공 수량_신촌-유곡(암거)_04 BOX집_구조도_구조도_1" xfId="2050" xr:uid="{00000000-0005-0000-0000-000039030000}"/>
    <cellStyle name="_도곡1교 하부공 수량_신촌-유곡(암거)_04 BOX집_구조도_구조도_a" xfId="2051" xr:uid="{00000000-0005-0000-0000-00003A030000}"/>
    <cellStyle name="_도곡1교 하부공 수량_신촌-유곡(암거)_04 BOX집_구조도_구조도_구조도" xfId="2052" xr:uid="{00000000-0005-0000-0000-00003B030000}"/>
    <cellStyle name="_도곡1교 하부공 수량_신촌-유곡(암거)_04 BOX집_구조도_구조도_구조도0" xfId="2053" xr:uid="{00000000-0005-0000-0000-00003C030000}"/>
    <cellStyle name="_도곡1교 하부공 수량_신촌-유곡(암거)_04 BOX집_구조도_구조도_변경" xfId="2054" xr:uid="{00000000-0005-0000-0000-00003D030000}"/>
    <cellStyle name="_도곡1교 하부공 수량_신촌-유곡(암거)_04 BOX집_구조도_구조도0" xfId="2055" xr:uid="{00000000-0005-0000-0000-00003E030000}"/>
    <cellStyle name="_도곡1교 하부공 수량_신촌-유곡(암거)_04 BOX집_구조도_구조도0_1" xfId="2056" xr:uid="{00000000-0005-0000-0000-00003F030000}"/>
    <cellStyle name="_도곡1교 하부공 수량_신촌-유곡(암거)_04 BOX집_구조도_구조도0_구조도0" xfId="2057" xr:uid="{00000000-0005-0000-0000-000040030000}"/>
    <cellStyle name="_도곡1교 하부공 수량_신촌-유곡(암거)_04 BOX집_구조도_구조도22" xfId="2058" xr:uid="{00000000-0005-0000-0000-000041030000}"/>
    <cellStyle name="_도곡1교 하부공 수량_신촌-유곡(암거)_04 BOX집_구조도_구조도-흙막이~" xfId="2059" xr:uid="{00000000-0005-0000-0000-000042030000}"/>
    <cellStyle name="_도곡1교 하부공 수량_신촌-유곡(암거)_04 BOX집_구조도_구조물도" xfId="2060" xr:uid="{00000000-0005-0000-0000-000043030000}"/>
    <cellStyle name="_도곡1교 하부공 수량_신촌-유곡(암거)_04 BOX집_구조도_바닥막이구조" xfId="2061" xr:uid="{00000000-0005-0000-0000-000044030000}"/>
    <cellStyle name="_도곡1교 하부공 수량_신촌-유곡(암거)_04 BOX집_구조도_바닥막이구조도" xfId="2062" xr:uid="{00000000-0005-0000-0000-000045030000}"/>
    <cellStyle name="_도곡1교 하부공 수량_신촌-유곡(암거)_04 BOX집_구조도_보막이구조도" xfId="2063" xr:uid="{00000000-0005-0000-0000-000046030000}"/>
    <cellStyle name="_도곡1교 하부공 수량_신촌-유곡(암거)_04 BOX집_구조도0" xfId="2064" xr:uid="{00000000-0005-0000-0000-000047030000}"/>
    <cellStyle name="_도곡1교 하부공 수량_신촌-유곡(암거)_04 BOX집_구조도0_1" xfId="2065" xr:uid="{00000000-0005-0000-0000-000048030000}"/>
    <cellStyle name="_도곡1교 하부공 수량_신촌-유곡(암거)_04 BOX집_구조도0_구조도" xfId="2066" xr:uid="{00000000-0005-0000-0000-000049030000}"/>
    <cellStyle name="_도곡1교 하부공 수량_신촌-유곡(암거)_04 BOX집_구조도0_구조도_구조도0" xfId="2067" xr:uid="{00000000-0005-0000-0000-00004A030000}"/>
    <cellStyle name="_도곡1교 하부공 수량_신촌-유곡(암거)_04 BOX집_구조도0_구조도0" xfId="2068" xr:uid="{00000000-0005-0000-0000-00004B030000}"/>
    <cellStyle name="_도곡1교 하부공 수량_신촌-유곡(암거)_04 BOX집_구조도0_바닥막이구조" xfId="2069" xr:uid="{00000000-0005-0000-0000-00004C030000}"/>
    <cellStyle name="_도곡1교 하부공 수량_신촌-유곡(암거)_04 BOX집_구조도0_바닥막이구조도" xfId="2070" xr:uid="{00000000-0005-0000-0000-00004D030000}"/>
    <cellStyle name="_도곡1교 하부공 수량_신촌-유곡(암거)_04 BOX집_바닥막이구조" xfId="2071" xr:uid="{00000000-0005-0000-0000-00004E030000}"/>
    <cellStyle name="_도곡1교 하부공 수량_신촌-유곡(암거)_04 BOX집_설계내역(원본)" xfId="2072" xr:uid="{00000000-0005-0000-0000-00004F030000}"/>
    <cellStyle name="_도곡1교 하부공 수량_신촌-유곡(암거)_04 BOX집_설계내역(원본)_설계내역(구미정)" xfId="2073" xr:uid="{00000000-0005-0000-0000-000050030000}"/>
    <cellStyle name="_도곡1교 하부공 수량_신촌-유곡(암거)_04 BOX집_설계내역(원본)_설계내역(원본)" xfId="2074" xr:uid="{00000000-0005-0000-0000-000051030000}"/>
    <cellStyle name="_도곡1교 하부공 수량_신촌-유곡(암거)_구조도" xfId="2075" xr:uid="{00000000-0005-0000-0000-000052030000}"/>
    <cellStyle name="_도곡1교 하부공 수량_신촌-유곡(암거)_구조도_계간수로" xfId="2076" xr:uid="{00000000-0005-0000-0000-000053030000}"/>
    <cellStyle name="_도곡1교 하부공 수량_신촌-유곡(암거)_구조도_구조도" xfId="2077" xr:uid="{00000000-0005-0000-0000-000054030000}"/>
    <cellStyle name="_도곡1교 하부공 수량_신촌-유곡(암거)_구조도_구조도." xfId="2078" xr:uid="{00000000-0005-0000-0000-000055030000}"/>
    <cellStyle name="_도곡1교 하부공 수량_신촌-유곡(암거)_구조도_구조도_1" xfId="2079" xr:uid="{00000000-0005-0000-0000-000056030000}"/>
    <cellStyle name="_도곡1교 하부공 수량_신촌-유곡(암거)_구조도_구조도_a" xfId="2080" xr:uid="{00000000-0005-0000-0000-000057030000}"/>
    <cellStyle name="_도곡1교 하부공 수량_신촌-유곡(암거)_구조도_구조도_구조도" xfId="2081" xr:uid="{00000000-0005-0000-0000-000058030000}"/>
    <cellStyle name="_도곡1교 하부공 수량_신촌-유곡(암거)_구조도_구조도_구조도0" xfId="2082" xr:uid="{00000000-0005-0000-0000-000059030000}"/>
    <cellStyle name="_도곡1교 하부공 수량_신촌-유곡(암거)_구조도_구조도_변경" xfId="2083" xr:uid="{00000000-0005-0000-0000-00005A030000}"/>
    <cellStyle name="_도곡1교 하부공 수량_신촌-유곡(암거)_구조도_구조도0" xfId="2084" xr:uid="{00000000-0005-0000-0000-00005B030000}"/>
    <cellStyle name="_도곡1교 하부공 수량_신촌-유곡(암거)_구조도_구조도0_1" xfId="2085" xr:uid="{00000000-0005-0000-0000-00005C030000}"/>
    <cellStyle name="_도곡1교 하부공 수량_신촌-유곡(암거)_구조도_구조도0_구조도0" xfId="2086" xr:uid="{00000000-0005-0000-0000-00005D030000}"/>
    <cellStyle name="_도곡1교 하부공 수량_신촌-유곡(암거)_구조도_구조도22" xfId="2087" xr:uid="{00000000-0005-0000-0000-00005E030000}"/>
    <cellStyle name="_도곡1교 하부공 수량_신촌-유곡(암거)_구조도_구조도-흙막이~" xfId="2088" xr:uid="{00000000-0005-0000-0000-00005F030000}"/>
    <cellStyle name="_도곡1교 하부공 수량_신촌-유곡(암거)_구조도_구조물도" xfId="2089" xr:uid="{00000000-0005-0000-0000-000060030000}"/>
    <cellStyle name="_도곡1교 하부공 수량_신촌-유곡(암거)_구조도_바닥막이구조" xfId="2090" xr:uid="{00000000-0005-0000-0000-000061030000}"/>
    <cellStyle name="_도곡1교 하부공 수량_신촌-유곡(암거)_구조도_바닥막이구조도" xfId="2091" xr:uid="{00000000-0005-0000-0000-000062030000}"/>
    <cellStyle name="_도곡1교 하부공 수량_신촌-유곡(암거)_구조도_보막이구조도" xfId="2092" xr:uid="{00000000-0005-0000-0000-000063030000}"/>
    <cellStyle name="_도곡1교 하부공 수량_신촌-유곡(암거)_구조도0" xfId="2093" xr:uid="{00000000-0005-0000-0000-000064030000}"/>
    <cellStyle name="_도곡1교 하부공 수량_신촌-유곡(암거)_구조도0_1" xfId="2094" xr:uid="{00000000-0005-0000-0000-000065030000}"/>
    <cellStyle name="_도곡1교 하부공 수량_신촌-유곡(암거)_구조도0_구조도" xfId="2095" xr:uid="{00000000-0005-0000-0000-000066030000}"/>
    <cellStyle name="_도곡1교 하부공 수량_신촌-유곡(암거)_구조도0_구조도_구조도0" xfId="2096" xr:uid="{00000000-0005-0000-0000-000067030000}"/>
    <cellStyle name="_도곡1교 하부공 수량_신촌-유곡(암거)_구조도0_구조도0" xfId="2097" xr:uid="{00000000-0005-0000-0000-000068030000}"/>
    <cellStyle name="_도곡1교 하부공 수량_신촌-유곡(암거)_구조도0_바닥막이구조" xfId="2098" xr:uid="{00000000-0005-0000-0000-000069030000}"/>
    <cellStyle name="_도곡1교 하부공 수량_신촌-유곡(암거)_구조도0_바닥막이구조도" xfId="2099" xr:uid="{00000000-0005-0000-0000-00006A030000}"/>
    <cellStyle name="_도곡1교 하부공 수량_신촌-유곡(암거)_바닥막이구조" xfId="2100" xr:uid="{00000000-0005-0000-0000-00006B030000}"/>
    <cellStyle name="_도곡1교 하부공 수량_신촌-유곡(암거)_설계내역(원본)" xfId="2101" xr:uid="{00000000-0005-0000-0000-00006C030000}"/>
    <cellStyle name="_도곡1교 하부공 수량_신촌-유곡(암거)_설계내역(원본)_설계내역(구미정)" xfId="2102" xr:uid="{00000000-0005-0000-0000-00006D030000}"/>
    <cellStyle name="_도곡1교 하부공 수량_신촌-유곡(암거)_설계내역(원본)_설계내역(원본)" xfId="2103" xr:uid="{00000000-0005-0000-0000-00006E030000}"/>
    <cellStyle name="_도곡1교 하부공 수량_암거수량" xfId="2104" xr:uid="{00000000-0005-0000-0000-00006F030000}"/>
    <cellStyle name="_도곡1교 하부공 수량_암거수량(2)" xfId="2105" xr:uid="{00000000-0005-0000-0000-000070030000}"/>
    <cellStyle name="_도곡1교 하부공 수량_암거수량(2)_04 BOX집" xfId="2106" xr:uid="{00000000-0005-0000-0000-000071030000}"/>
    <cellStyle name="_도곡1교 하부공 수량_암거수량(2)_04 BOX집_구조도" xfId="2107" xr:uid="{00000000-0005-0000-0000-000072030000}"/>
    <cellStyle name="_도곡1교 하부공 수량_암거수량(2)_04 BOX집_구조도_계간수로" xfId="2108" xr:uid="{00000000-0005-0000-0000-000073030000}"/>
    <cellStyle name="_도곡1교 하부공 수량_암거수량(2)_04 BOX집_구조도_구조도" xfId="2109" xr:uid="{00000000-0005-0000-0000-000074030000}"/>
    <cellStyle name="_도곡1교 하부공 수량_암거수량(2)_04 BOX집_구조도_구조도." xfId="2110" xr:uid="{00000000-0005-0000-0000-000075030000}"/>
    <cellStyle name="_도곡1교 하부공 수량_암거수량(2)_04 BOX집_구조도_구조도_1" xfId="2111" xr:uid="{00000000-0005-0000-0000-000076030000}"/>
    <cellStyle name="_도곡1교 하부공 수량_암거수량(2)_04 BOX집_구조도_구조도_a" xfId="2112" xr:uid="{00000000-0005-0000-0000-000077030000}"/>
    <cellStyle name="_도곡1교 하부공 수량_암거수량(2)_04 BOX집_구조도_구조도_구조도" xfId="2113" xr:uid="{00000000-0005-0000-0000-000078030000}"/>
    <cellStyle name="_도곡1교 하부공 수량_암거수량(2)_04 BOX집_구조도_구조도_구조도0" xfId="2114" xr:uid="{00000000-0005-0000-0000-000079030000}"/>
    <cellStyle name="_도곡1교 하부공 수량_암거수량(2)_04 BOX집_구조도_구조도_변경" xfId="2115" xr:uid="{00000000-0005-0000-0000-00007A030000}"/>
    <cellStyle name="_도곡1교 하부공 수량_암거수량(2)_04 BOX집_구조도_구조도0" xfId="2116" xr:uid="{00000000-0005-0000-0000-00007B030000}"/>
    <cellStyle name="_도곡1교 하부공 수량_암거수량(2)_04 BOX집_구조도_구조도0_1" xfId="2117" xr:uid="{00000000-0005-0000-0000-00007C030000}"/>
    <cellStyle name="_도곡1교 하부공 수량_암거수량(2)_04 BOX집_구조도_구조도0_구조도0" xfId="2118" xr:uid="{00000000-0005-0000-0000-00007D030000}"/>
    <cellStyle name="_도곡1교 하부공 수량_암거수량(2)_04 BOX집_구조도_구조도22" xfId="2119" xr:uid="{00000000-0005-0000-0000-00007E030000}"/>
    <cellStyle name="_도곡1교 하부공 수량_암거수량(2)_04 BOX집_구조도_구조도-흙막이~" xfId="2120" xr:uid="{00000000-0005-0000-0000-00007F030000}"/>
    <cellStyle name="_도곡1교 하부공 수량_암거수량(2)_04 BOX집_구조도_구조물도" xfId="2121" xr:uid="{00000000-0005-0000-0000-000080030000}"/>
    <cellStyle name="_도곡1교 하부공 수량_암거수량(2)_04 BOX집_구조도_바닥막이구조" xfId="2122" xr:uid="{00000000-0005-0000-0000-000081030000}"/>
    <cellStyle name="_도곡1교 하부공 수량_암거수량(2)_04 BOX집_구조도_바닥막이구조도" xfId="2123" xr:uid="{00000000-0005-0000-0000-000082030000}"/>
    <cellStyle name="_도곡1교 하부공 수량_암거수량(2)_04 BOX집_구조도_보막이구조도" xfId="2124" xr:uid="{00000000-0005-0000-0000-000083030000}"/>
    <cellStyle name="_도곡1교 하부공 수량_암거수량(2)_04 BOX집_구조도0" xfId="2125" xr:uid="{00000000-0005-0000-0000-000084030000}"/>
    <cellStyle name="_도곡1교 하부공 수량_암거수량(2)_04 BOX집_구조도0_1" xfId="2126" xr:uid="{00000000-0005-0000-0000-000085030000}"/>
    <cellStyle name="_도곡1교 하부공 수량_암거수량(2)_04 BOX집_구조도0_구조도" xfId="2127" xr:uid="{00000000-0005-0000-0000-000086030000}"/>
    <cellStyle name="_도곡1교 하부공 수량_암거수량(2)_04 BOX집_구조도0_구조도_구조도0" xfId="2128" xr:uid="{00000000-0005-0000-0000-000087030000}"/>
    <cellStyle name="_도곡1교 하부공 수량_암거수량(2)_04 BOX집_구조도0_구조도0" xfId="2129" xr:uid="{00000000-0005-0000-0000-000088030000}"/>
    <cellStyle name="_도곡1교 하부공 수량_암거수량(2)_04 BOX집_구조도0_바닥막이구조" xfId="2130" xr:uid="{00000000-0005-0000-0000-000089030000}"/>
    <cellStyle name="_도곡1교 하부공 수량_암거수량(2)_04 BOX집_구조도0_바닥막이구조도" xfId="2131" xr:uid="{00000000-0005-0000-0000-00008A030000}"/>
    <cellStyle name="_도곡1교 하부공 수량_암거수량(2)_04 BOX집_바닥막이구조" xfId="2132" xr:uid="{00000000-0005-0000-0000-00008B030000}"/>
    <cellStyle name="_도곡1교 하부공 수량_암거수량(2)_04 BOX집_설계내역(원본)" xfId="2133" xr:uid="{00000000-0005-0000-0000-00008C030000}"/>
    <cellStyle name="_도곡1교 하부공 수량_암거수량(2)_04 BOX집_설계내역(원본)_설계내역(구미정)" xfId="2134" xr:uid="{00000000-0005-0000-0000-00008D030000}"/>
    <cellStyle name="_도곡1교 하부공 수량_암거수량(2)_04 BOX집_설계내역(원본)_설계내역(원본)" xfId="2135" xr:uid="{00000000-0005-0000-0000-00008E030000}"/>
    <cellStyle name="_도곡1교 하부공 수량_암거수량(2)_구조도" xfId="2136" xr:uid="{00000000-0005-0000-0000-00008F030000}"/>
    <cellStyle name="_도곡1교 하부공 수량_암거수량(2)_구조도_계간수로" xfId="2137" xr:uid="{00000000-0005-0000-0000-000090030000}"/>
    <cellStyle name="_도곡1교 하부공 수량_암거수량(2)_구조도_구조도" xfId="2138" xr:uid="{00000000-0005-0000-0000-000091030000}"/>
    <cellStyle name="_도곡1교 하부공 수량_암거수량(2)_구조도_구조도." xfId="2139" xr:uid="{00000000-0005-0000-0000-000092030000}"/>
    <cellStyle name="_도곡1교 하부공 수량_암거수량(2)_구조도_구조도_1" xfId="2140" xr:uid="{00000000-0005-0000-0000-000093030000}"/>
    <cellStyle name="_도곡1교 하부공 수량_암거수량(2)_구조도_구조도_a" xfId="2141" xr:uid="{00000000-0005-0000-0000-000094030000}"/>
    <cellStyle name="_도곡1교 하부공 수량_암거수량(2)_구조도_구조도_구조도" xfId="2142" xr:uid="{00000000-0005-0000-0000-000095030000}"/>
    <cellStyle name="_도곡1교 하부공 수량_암거수량(2)_구조도_구조도_구조도0" xfId="2143" xr:uid="{00000000-0005-0000-0000-000096030000}"/>
    <cellStyle name="_도곡1교 하부공 수량_암거수량(2)_구조도_구조도_변경" xfId="2144" xr:uid="{00000000-0005-0000-0000-000097030000}"/>
    <cellStyle name="_도곡1교 하부공 수량_암거수량(2)_구조도_구조도0" xfId="2145" xr:uid="{00000000-0005-0000-0000-000098030000}"/>
    <cellStyle name="_도곡1교 하부공 수량_암거수량(2)_구조도_구조도0_1" xfId="2146" xr:uid="{00000000-0005-0000-0000-000099030000}"/>
    <cellStyle name="_도곡1교 하부공 수량_암거수량(2)_구조도_구조도0_구조도0" xfId="2147" xr:uid="{00000000-0005-0000-0000-00009A030000}"/>
    <cellStyle name="_도곡1교 하부공 수량_암거수량(2)_구조도_구조도22" xfId="2148" xr:uid="{00000000-0005-0000-0000-00009B030000}"/>
    <cellStyle name="_도곡1교 하부공 수량_암거수량(2)_구조도_구조도-흙막이~" xfId="2149" xr:uid="{00000000-0005-0000-0000-00009C030000}"/>
    <cellStyle name="_도곡1교 하부공 수량_암거수량(2)_구조도_구조물도" xfId="2150" xr:uid="{00000000-0005-0000-0000-00009D030000}"/>
    <cellStyle name="_도곡1교 하부공 수량_암거수량(2)_구조도_바닥막이구조" xfId="2151" xr:uid="{00000000-0005-0000-0000-00009E030000}"/>
    <cellStyle name="_도곡1교 하부공 수량_암거수량(2)_구조도_바닥막이구조도" xfId="2152" xr:uid="{00000000-0005-0000-0000-00009F030000}"/>
    <cellStyle name="_도곡1교 하부공 수량_암거수량(2)_구조도_보막이구조도" xfId="2153" xr:uid="{00000000-0005-0000-0000-0000A0030000}"/>
    <cellStyle name="_도곡1교 하부공 수량_암거수량(2)_구조도0" xfId="2154" xr:uid="{00000000-0005-0000-0000-0000A1030000}"/>
    <cellStyle name="_도곡1교 하부공 수량_암거수량(2)_구조도0_1" xfId="2155" xr:uid="{00000000-0005-0000-0000-0000A2030000}"/>
    <cellStyle name="_도곡1교 하부공 수량_암거수량(2)_구조도0_구조도" xfId="2156" xr:uid="{00000000-0005-0000-0000-0000A3030000}"/>
    <cellStyle name="_도곡1교 하부공 수량_암거수량(2)_구조도0_구조도_구조도0" xfId="2157" xr:uid="{00000000-0005-0000-0000-0000A4030000}"/>
    <cellStyle name="_도곡1교 하부공 수량_암거수량(2)_구조도0_구조도0" xfId="2158" xr:uid="{00000000-0005-0000-0000-0000A5030000}"/>
    <cellStyle name="_도곡1교 하부공 수량_암거수량(2)_구조도0_바닥막이구조" xfId="2159" xr:uid="{00000000-0005-0000-0000-0000A6030000}"/>
    <cellStyle name="_도곡1교 하부공 수량_암거수량(2)_구조도0_바닥막이구조도" xfId="2160" xr:uid="{00000000-0005-0000-0000-0000A7030000}"/>
    <cellStyle name="_도곡1교 하부공 수량_암거수량(2)_바닥막이구조" xfId="2161" xr:uid="{00000000-0005-0000-0000-0000A8030000}"/>
    <cellStyle name="_도곡1교 하부공 수량_암거수량(2)_설계내역(원본)" xfId="2162" xr:uid="{00000000-0005-0000-0000-0000A9030000}"/>
    <cellStyle name="_도곡1교 하부공 수량_암거수량(2)_설계내역(원본)_설계내역(구미정)" xfId="2163" xr:uid="{00000000-0005-0000-0000-0000AA030000}"/>
    <cellStyle name="_도곡1교 하부공 수량_암거수량(2)_설계내역(원본)_설계내역(원본)" xfId="2164" xr:uid="{00000000-0005-0000-0000-0000AB030000}"/>
    <cellStyle name="_도곡1교 하부공 수량_암거수량_04 BOX집" xfId="2165" xr:uid="{00000000-0005-0000-0000-0000AC030000}"/>
    <cellStyle name="_도곡1교 하부공 수량_암거수량_04 BOX집_구조도" xfId="2166" xr:uid="{00000000-0005-0000-0000-0000AD030000}"/>
    <cellStyle name="_도곡1교 하부공 수량_암거수량_04 BOX집_구조도_계간수로" xfId="2167" xr:uid="{00000000-0005-0000-0000-0000AE030000}"/>
    <cellStyle name="_도곡1교 하부공 수량_암거수량_04 BOX집_구조도_구조도" xfId="2168" xr:uid="{00000000-0005-0000-0000-0000AF030000}"/>
    <cellStyle name="_도곡1교 하부공 수량_암거수량_04 BOX집_구조도_구조도." xfId="2169" xr:uid="{00000000-0005-0000-0000-0000B0030000}"/>
    <cellStyle name="_도곡1교 하부공 수량_암거수량_04 BOX집_구조도_구조도_1" xfId="2170" xr:uid="{00000000-0005-0000-0000-0000B1030000}"/>
    <cellStyle name="_도곡1교 하부공 수량_암거수량_04 BOX집_구조도_구조도_a" xfId="2171" xr:uid="{00000000-0005-0000-0000-0000B2030000}"/>
    <cellStyle name="_도곡1교 하부공 수량_암거수량_04 BOX집_구조도_구조도_구조도" xfId="2172" xr:uid="{00000000-0005-0000-0000-0000B3030000}"/>
    <cellStyle name="_도곡1교 하부공 수량_암거수량_04 BOX집_구조도_구조도_구조도0" xfId="2173" xr:uid="{00000000-0005-0000-0000-0000B4030000}"/>
    <cellStyle name="_도곡1교 하부공 수량_암거수량_04 BOX집_구조도_구조도_변경" xfId="2174" xr:uid="{00000000-0005-0000-0000-0000B5030000}"/>
    <cellStyle name="_도곡1교 하부공 수량_암거수량_04 BOX집_구조도_구조도0" xfId="2175" xr:uid="{00000000-0005-0000-0000-0000B6030000}"/>
    <cellStyle name="_도곡1교 하부공 수량_암거수량_04 BOX집_구조도_구조도0_1" xfId="2176" xr:uid="{00000000-0005-0000-0000-0000B7030000}"/>
    <cellStyle name="_도곡1교 하부공 수량_암거수량_04 BOX집_구조도_구조도0_구조도0" xfId="2177" xr:uid="{00000000-0005-0000-0000-0000B8030000}"/>
    <cellStyle name="_도곡1교 하부공 수량_암거수량_04 BOX집_구조도_구조도22" xfId="2178" xr:uid="{00000000-0005-0000-0000-0000B9030000}"/>
    <cellStyle name="_도곡1교 하부공 수량_암거수량_04 BOX집_구조도_구조도-흙막이~" xfId="2179" xr:uid="{00000000-0005-0000-0000-0000BA030000}"/>
    <cellStyle name="_도곡1교 하부공 수량_암거수량_04 BOX집_구조도_구조물도" xfId="2180" xr:uid="{00000000-0005-0000-0000-0000BB030000}"/>
    <cellStyle name="_도곡1교 하부공 수량_암거수량_04 BOX집_구조도_바닥막이구조" xfId="2181" xr:uid="{00000000-0005-0000-0000-0000BC030000}"/>
    <cellStyle name="_도곡1교 하부공 수량_암거수량_04 BOX집_구조도_바닥막이구조도" xfId="2182" xr:uid="{00000000-0005-0000-0000-0000BD030000}"/>
    <cellStyle name="_도곡1교 하부공 수량_암거수량_04 BOX집_구조도_보막이구조도" xfId="2183" xr:uid="{00000000-0005-0000-0000-0000BE030000}"/>
    <cellStyle name="_도곡1교 하부공 수량_암거수량_04 BOX집_구조도0" xfId="2184" xr:uid="{00000000-0005-0000-0000-0000BF030000}"/>
    <cellStyle name="_도곡1교 하부공 수량_암거수량_04 BOX집_구조도0_1" xfId="2185" xr:uid="{00000000-0005-0000-0000-0000C0030000}"/>
    <cellStyle name="_도곡1교 하부공 수량_암거수량_04 BOX집_구조도0_구조도" xfId="2186" xr:uid="{00000000-0005-0000-0000-0000C1030000}"/>
    <cellStyle name="_도곡1교 하부공 수량_암거수량_04 BOX집_구조도0_구조도_구조도0" xfId="2187" xr:uid="{00000000-0005-0000-0000-0000C2030000}"/>
    <cellStyle name="_도곡1교 하부공 수량_암거수량_04 BOX집_구조도0_구조도0" xfId="2188" xr:uid="{00000000-0005-0000-0000-0000C3030000}"/>
    <cellStyle name="_도곡1교 하부공 수량_암거수량_04 BOX집_구조도0_바닥막이구조" xfId="2189" xr:uid="{00000000-0005-0000-0000-0000C4030000}"/>
    <cellStyle name="_도곡1교 하부공 수량_암거수량_04 BOX집_구조도0_바닥막이구조도" xfId="2190" xr:uid="{00000000-0005-0000-0000-0000C5030000}"/>
    <cellStyle name="_도곡1교 하부공 수량_암거수량_04 BOX집_바닥막이구조" xfId="2191" xr:uid="{00000000-0005-0000-0000-0000C6030000}"/>
    <cellStyle name="_도곡1교 하부공 수량_암거수량_04 BOX집_설계내역(원본)" xfId="2192" xr:uid="{00000000-0005-0000-0000-0000C7030000}"/>
    <cellStyle name="_도곡1교 하부공 수량_암거수량_04 BOX집_설계내역(원본)_설계내역(구미정)" xfId="2193" xr:uid="{00000000-0005-0000-0000-0000C8030000}"/>
    <cellStyle name="_도곡1교 하부공 수량_암거수량_04 BOX집_설계내역(원본)_설계내역(원본)" xfId="2194" xr:uid="{00000000-0005-0000-0000-0000C9030000}"/>
    <cellStyle name="_도곡1교 하부공 수량_암거수량_구조도" xfId="2195" xr:uid="{00000000-0005-0000-0000-0000CA030000}"/>
    <cellStyle name="_도곡1교 하부공 수량_암거수량_구조도_계간수로" xfId="2196" xr:uid="{00000000-0005-0000-0000-0000CB030000}"/>
    <cellStyle name="_도곡1교 하부공 수량_암거수량_구조도_구조도" xfId="2197" xr:uid="{00000000-0005-0000-0000-0000CC030000}"/>
    <cellStyle name="_도곡1교 하부공 수량_암거수량_구조도_구조도." xfId="2198" xr:uid="{00000000-0005-0000-0000-0000CD030000}"/>
    <cellStyle name="_도곡1교 하부공 수량_암거수량_구조도_구조도_1" xfId="2199" xr:uid="{00000000-0005-0000-0000-0000CE030000}"/>
    <cellStyle name="_도곡1교 하부공 수량_암거수량_구조도_구조도_a" xfId="2200" xr:uid="{00000000-0005-0000-0000-0000CF030000}"/>
    <cellStyle name="_도곡1교 하부공 수량_암거수량_구조도_구조도_구조도" xfId="2201" xr:uid="{00000000-0005-0000-0000-0000D0030000}"/>
    <cellStyle name="_도곡1교 하부공 수량_암거수량_구조도_구조도_구조도0" xfId="2202" xr:uid="{00000000-0005-0000-0000-0000D1030000}"/>
    <cellStyle name="_도곡1교 하부공 수량_암거수량_구조도_구조도_변경" xfId="2203" xr:uid="{00000000-0005-0000-0000-0000D2030000}"/>
    <cellStyle name="_도곡1교 하부공 수량_암거수량_구조도_구조도0" xfId="2204" xr:uid="{00000000-0005-0000-0000-0000D3030000}"/>
    <cellStyle name="_도곡1교 하부공 수량_암거수량_구조도_구조도0_1" xfId="2205" xr:uid="{00000000-0005-0000-0000-0000D4030000}"/>
    <cellStyle name="_도곡1교 하부공 수량_암거수량_구조도_구조도0_구조도0" xfId="2206" xr:uid="{00000000-0005-0000-0000-0000D5030000}"/>
    <cellStyle name="_도곡1교 하부공 수량_암거수량_구조도_구조도22" xfId="2207" xr:uid="{00000000-0005-0000-0000-0000D6030000}"/>
    <cellStyle name="_도곡1교 하부공 수량_암거수량_구조도_구조도-흙막이~" xfId="2208" xr:uid="{00000000-0005-0000-0000-0000D7030000}"/>
    <cellStyle name="_도곡1교 하부공 수량_암거수량_구조도_구조물도" xfId="2209" xr:uid="{00000000-0005-0000-0000-0000D8030000}"/>
    <cellStyle name="_도곡1교 하부공 수량_암거수량_구조도_바닥막이구조" xfId="2210" xr:uid="{00000000-0005-0000-0000-0000D9030000}"/>
    <cellStyle name="_도곡1교 하부공 수량_암거수량_구조도_바닥막이구조도" xfId="2211" xr:uid="{00000000-0005-0000-0000-0000DA030000}"/>
    <cellStyle name="_도곡1교 하부공 수량_암거수량_구조도_보막이구조도" xfId="2212" xr:uid="{00000000-0005-0000-0000-0000DB030000}"/>
    <cellStyle name="_도곡1교 하부공 수량_암거수량_구조도0" xfId="2213" xr:uid="{00000000-0005-0000-0000-0000DC030000}"/>
    <cellStyle name="_도곡1교 하부공 수량_암거수량_구조도0_1" xfId="2214" xr:uid="{00000000-0005-0000-0000-0000DD030000}"/>
    <cellStyle name="_도곡1교 하부공 수량_암거수량_구조도0_구조도" xfId="2215" xr:uid="{00000000-0005-0000-0000-0000DE030000}"/>
    <cellStyle name="_도곡1교 하부공 수량_암거수량_구조도0_구조도_구조도0" xfId="2216" xr:uid="{00000000-0005-0000-0000-0000DF030000}"/>
    <cellStyle name="_도곡1교 하부공 수량_암거수량_구조도0_구조도0" xfId="2217" xr:uid="{00000000-0005-0000-0000-0000E0030000}"/>
    <cellStyle name="_도곡1교 하부공 수량_암거수량_구조도0_바닥막이구조" xfId="2218" xr:uid="{00000000-0005-0000-0000-0000E1030000}"/>
    <cellStyle name="_도곡1교 하부공 수량_암거수량_구조도0_바닥막이구조도" xfId="2219" xr:uid="{00000000-0005-0000-0000-0000E2030000}"/>
    <cellStyle name="_도곡1교 하부공 수량_암거수량_바닥막이구조" xfId="2220" xr:uid="{00000000-0005-0000-0000-0000E3030000}"/>
    <cellStyle name="_도곡1교 하부공 수량_암거수량_설계내역(원본)" xfId="2221" xr:uid="{00000000-0005-0000-0000-0000E4030000}"/>
    <cellStyle name="_도곡1교 하부공 수량_암거수량_설계내역(원본)_설계내역(구미정)" xfId="2222" xr:uid="{00000000-0005-0000-0000-0000E5030000}"/>
    <cellStyle name="_도곡1교 하부공 수량_암거수량_설계내역(원본)_설계내역(원본)" xfId="2223" xr:uid="{00000000-0005-0000-0000-0000E6030000}"/>
    <cellStyle name="_도곡2교 교대 수량" xfId="361" xr:uid="{00000000-0005-0000-0000-0000E7030000}"/>
    <cellStyle name="_도곡2교 교대 수량_2(변경)-토공" xfId="362" xr:uid="{00000000-0005-0000-0000-0000E8030000}"/>
    <cellStyle name="_도곡2교 교대 수량_RAMP-E교-최종000" xfId="363" xr:uid="{00000000-0005-0000-0000-0000E9030000}"/>
    <cellStyle name="_도곡2교 교대 수량_RAMP-E교-최종000_시방서" xfId="364" xr:uid="{00000000-0005-0000-0000-0000EA030000}"/>
    <cellStyle name="_도곡2교 교대 수량_RAMP-E교-최종000_파도 - 모항선 횡배수관 확장" xfId="365" xr:uid="{00000000-0005-0000-0000-0000EB030000}"/>
    <cellStyle name="_도곡2교 교대 수량_RAMP-E교-최종000_파도 - 모항선 횡배수관 확장_시방서" xfId="366" xr:uid="{00000000-0005-0000-0000-0000EC030000}"/>
    <cellStyle name="_도곡2교 교대 수량_구조도" xfId="2224" xr:uid="{00000000-0005-0000-0000-0000ED030000}"/>
    <cellStyle name="_도곡2교 교대 수량_구조도_계간수로" xfId="2225" xr:uid="{00000000-0005-0000-0000-0000EE030000}"/>
    <cellStyle name="_도곡2교 교대 수량_구조도_구조도" xfId="2226" xr:uid="{00000000-0005-0000-0000-0000EF030000}"/>
    <cellStyle name="_도곡2교 교대 수량_구조도_구조도." xfId="2227" xr:uid="{00000000-0005-0000-0000-0000F0030000}"/>
    <cellStyle name="_도곡2교 교대 수량_구조도_구조도_1" xfId="2228" xr:uid="{00000000-0005-0000-0000-0000F1030000}"/>
    <cellStyle name="_도곡2교 교대 수량_구조도_구조도_a" xfId="2229" xr:uid="{00000000-0005-0000-0000-0000F2030000}"/>
    <cellStyle name="_도곡2교 교대 수량_구조도_구조도_구조도" xfId="2230" xr:uid="{00000000-0005-0000-0000-0000F3030000}"/>
    <cellStyle name="_도곡2교 교대 수량_구조도_구조도_구조도0" xfId="2231" xr:uid="{00000000-0005-0000-0000-0000F4030000}"/>
    <cellStyle name="_도곡2교 교대 수량_구조도_구조도_변경" xfId="2232" xr:uid="{00000000-0005-0000-0000-0000F5030000}"/>
    <cellStyle name="_도곡2교 교대 수량_구조도_구조도0" xfId="2233" xr:uid="{00000000-0005-0000-0000-0000F6030000}"/>
    <cellStyle name="_도곡2교 교대 수량_구조도_구조도0_1" xfId="2234" xr:uid="{00000000-0005-0000-0000-0000F7030000}"/>
    <cellStyle name="_도곡2교 교대 수량_구조도_구조도0_구조도0" xfId="2235" xr:uid="{00000000-0005-0000-0000-0000F8030000}"/>
    <cellStyle name="_도곡2교 교대 수량_구조도_구조도22" xfId="2236" xr:uid="{00000000-0005-0000-0000-0000F9030000}"/>
    <cellStyle name="_도곡2교 교대 수량_구조도_구조도-흙막이~" xfId="2237" xr:uid="{00000000-0005-0000-0000-0000FA030000}"/>
    <cellStyle name="_도곡2교 교대 수량_구조도_구조물도" xfId="2238" xr:uid="{00000000-0005-0000-0000-0000FB030000}"/>
    <cellStyle name="_도곡2교 교대 수량_구조도_바닥막이구조" xfId="2239" xr:uid="{00000000-0005-0000-0000-0000FC030000}"/>
    <cellStyle name="_도곡2교 교대 수량_구조도_바닥막이구조도" xfId="2240" xr:uid="{00000000-0005-0000-0000-0000FD030000}"/>
    <cellStyle name="_도곡2교 교대 수량_구조도_보막이구조도" xfId="2241" xr:uid="{00000000-0005-0000-0000-0000FE030000}"/>
    <cellStyle name="_도곡2교 교대 수량_구조도0" xfId="2242" xr:uid="{00000000-0005-0000-0000-0000FF030000}"/>
    <cellStyle name="_도곡2교 교대 수량_구조도0_1" xfId="2243" xr:uid="{00000000-0005-0000-0000-000000040000}"/>
    <cellStyle name="_도곡2교 교대 수량_구조도0_구조도" xfId="2244" xr:uid="{00000000-0005-0000-0000-000001040000}"/>
    <cellStyle name="_도곡2교 교대 수량_구조도0_구조도_구조도0" xfId="2245" xr:uid="{00000000-0005-0000-0000-000002040000}"/>
    <cellStyle name="_도곡2교 교대 수량_구조도0_구조도0" xfId="2246" xr:uid="{00000000-0005-0000-0000-000003040000}"/>
    <cellStyle name="_도곡2교 교대 수량_구조도0_바닥막이구조" xfId="2247" xr:uid="{00000000-0005-0000-0000-000004040000}"/>
    <cellStyle name="_도곡2교 교대 수량_구조도0_바닥막이구조도" xfId="2248" xr:uid="{00000000-0005-0000-0000-000005040000}"/>
    <cellStyle name="_도곡2교 교대 수량_바닥막이구조" xfId="2249" xr:uid="{00000000-0005-0000-0000-000006040000}"/>
    <cellStyle name="_도곡2교 교대 수량_설계내역(원본)" xfId="2250" xr:uid="{00000000-0005-0000-0000-000007040000}"/>
    <cellStyle name="_도곡2교 교대 수량_설계내역(원본)_설계내역(구미정)" xfId="2251" xr:uid="{00000000-0005-0000-0000-000008040000}"/>
    <cellStyle name="_도곡2교 교대 수량_설계내역(원본)_설계내역(원본)" xfId="2252" xr:uid="{00000000-0005-0000-0000-000009040000}"/>
    <cellStyle name="_도곡2교 교대 수량_시방서" xfId="367" xr:uid="{00000000-0005-0000-0000-00000A040000}"/>
    <cellStyle name="_도곡2교 교대 수량_신촌-유곡(암거)" xfId="2253" xr:uid="{00000000-0005-0000-0000-00000B040000}"/>
    <cellStyle name="_도곡2교 교대 수량_신촌-유곡(암거)_04 BOX집" xfId="2254" xr:uid="{00000000-0005-0000-0000-00000C040000}"/>
    <cellStyle name="_도곡2교 교대 수량_신촌-유곡(암거)_04 BOX집_구조도" xfId="2255" xr:uid="{00000000-0005-0000-0000-00000D040000}"/>
    <cellStyle name="_도곡2교 교대 수량_신촌-유곡(암거)_04 BOX집_구조도_계간수로" xfId="2256" xr:uid="{00000000-0005-0000-0000-00000E040000}"/>
    <cellStyle name="_도곡2교 교대 수량_신촌-유곡(암거)_04 BOX집_구조도_구조도" xfId="2257" xr:uid="{00000000-0005-0000-0000-00000F040000}"/>
    <cellStyle name="_도곡2교 교대 수량_신촌-유곡(암거)_04 BOX집_구조도_구조도." xfId="2258" xr:uid="{00000000-0005-0000-0000-000010040000}"/>
    <cellStyle name="_도곡2교 교대 수량_신촌-유곡(암거)_04 BOX집_구조도_구조도_1" xfId="2259" xr:uid="{00000000-0005-0000-0000-000011040000}"/>
    <cellStyle name="_도곡2교 교대 수량_신촌-유곡(암거)_04 BOX집_구조도_구조도_a" xfId="2260" xr:uid="{00000000-0005-0000-0000-000012040000}"/>
    <cellStyle name="_도곡2교 교대 수량_신촌-유곡(암거)_04 BOX집_구조도_구조도_구조도" xfId="2261" xr:uid="{00000000-0005-0000-0000-000013040000}"/>
    <cellStyle name="_도곡2교 교대 수량_신촌-유곡(암거)_04 BOX집_구조도_구조도_구조도0" xfId="2262" xr:uid="{00000000-0005-0000-0000-000014040000}"/>
    <cellStyle name="_도곡2교 교대 수량_신촌-유곡(암거)_04 BOX집_구조도_구조도_변경" xfId="2263" xr:uid="{00000000-0005-0000-0000-000015040000}"/>
    <cellStyle name="_도곡2교 교대 수량_신촌-유곡(암거)_04 BOX집_구조도_구조도0" xfId="2264" xr:uid="{00000000-0005-0000-0000-000016040000}"/>
    <cellStyle name="_도곡2교 교대 수량_신촌-유곡(암거)_04 BOX집_구조도_구조도0_1" xfId="2265" xr:uid="{00000000-0005-0000-0000-000017040000}"/>
    <cellStyle name="_도곡2교 교대 수량_신촌-유곡(암거)_04 BOX집_구조도_구조도0_구조도0" xfId="2266" xr:uid="{00000000-0005-0000-0000-000018040000}"/>
    <cellStyle name="_도곡2교 교대 수량_신촌-유곡(암거)_04 BOX집_구조도_구조도22" xfId="2267" xr:uid="{00000000-0005-0000-0000-000019040000}"/>
    <cellStyle name="_도곡2교 교대 수량_신촌-유곡(암거)_04 BOX집_구조도_구조도-흙막이~" xfId="2268" xr:uid="{00000000-0005-0000-0000-00001A040000}"/>
    <cellStyle name="_도곡2교 교대 수량_신촌-유곡(암거)_04 BOX집_구조도_구조물도" xfId="2269" xr:uid="{00000000-0005-0000-0000-00001B040000}"/>
    <cellStyle name="_도곡2교 교대 수량_신촌-유곡(암거)_04 BOX집_구조도_바닥막이구조" xfId="2270" xr:uid="{00000000-0005-0000-0000-00001C040000}"/>
    <cellStyle name="_도곡2교 교대 수량_신촌-유곡(암거)_04 BOX집_구조도_바닥막이구조도" xfId="2271" xr:uid="{00000000-0005-0000-0000-00001D040000}"/>
    <cellStyle name="_도곡2교 교대 수량_신촌-유곡(암거)_04 BOX집_구조도_보막이구조도" xfId="2272" xr:uid="{00000000-0005-0000-0000-00001E040000}"/>
    <cellStyle name="_도곡2교 교대 수량_신촌-유곡(암거)_04 BOX집_구조도0" xfId="2273" xr:uid="{00000000-0005-0000-0000-00001F040000}"/>
    <cellStyle name="_도곡2교 교대 수량_신촌-유곡(암거)_04 BOX집_구조도0_1" xfId="2274" xr:uid="{00000000-0005-0000-0000-000020040000}"/>
    <cellStyle name="_도곡2교 교대 수량_신촌-유곡(암거)_04 BOX집_구조도0_구조도" xfId="2275" xr:uid="{00000000-0005-0000-0000-000021040000}"/>
    <cellStyle name="_도곡2교 교대 수량_신촌-유곡(암거)_04 BOX집_구조도0_구조도_구조도0" xfId="2276" xr:uid="{00000000-0005-0000-0000-000022040000}"/>
    <cellStyle name="_도곡2교 교대 수량_신촌-유곡(암거)_04 BOX집_구조도0_구조도0" xfId="2277" xr:uid="{00000000-0005-0000-0000-000023040000}"/>
    <cellStyle name="_도곡2교 교대 수량_신촌-유곡(암거)_04 BOX집_구조도0_바닥막이구조" xfId="2278" xr:uid="{00000000-0005-0000-0000-000024040000}"/>
    <cellStyle name="_도곡2교 교대 수량_신촌-유곡(암거)_04 BOX집_구조도0_바닥막이구조도" xfId="2279" xr:uid="{00000000-0005-0000-0000-000025040000}"/>
    <cellStyle name="_도곡2교 교대 수량_신촌-유곡(암거)_04 BOX집_바닥막이구조" xfId="2280" xr:uid="{00000000-0005-0000-0000-000026040000}"/>
    <cellStyle name="_도곡2교 교대 수량_신촌-유곡(암거)_04 BOX집_설계내역(원본)" xfId="2281" xr:uid="{00000000-0005-0000-0000-000027040000}"/>
    <cellStyle name="_도곡2교 교대 수량_신촌-유곡(암거)_04 BOX집_설계내역(원본)_설계내역(구미정)" xfId="2282" xr:uid="{00000000-0005-0000-0000-000028040000}"/>
    <cellStyle name="_도곡2교 교대 수량_신촌-유곡(암거)_04 BOX집_설계내역(원본)_설계내역(원본)" xfId="2283" xr:uid="{00000000-0005-0000-0000-000029040000}"/>
    <cellStyle name="_도곡2교 교대 수량_신촌-유곡(암거)_구조도" xfId="2284" xr:uid="{00000000-0005-0000-0000-00002A040000}"/>
    <cellStyle name="_도곡2교 교대 수량_신촌-유곡(암거)_구조도_계간수로" xfId="2285" xr:uid="{00000000-0005-0000-0000-00002B040000}"/>
    <cellStyle name="_도곡2교 교대 수량_신촌-유곡(암거)_구조도_구조도" xfId="2286" xr:uid="{00000000-0005-0000-0000-00002C040000}"/>
    <cellStyle name="_도곡2교 교대 수량_신촌-유곡(암거)_구조도_구조도." xfId="2287" xr:uid="{00000000-0005-0000-0000-00002D040000}"/>
    <cellStyle name="_도곡2교 교대 수량_신촌-유곡(암거)_구조도_구조도_1" xfId="2288" xr:uid="{00000000-0005-0000-0000-00002E040000}"/>
    <cellStyle name="_도곡2교 교대 수량_신촌-유곡(암거)_구조도_구조도_a" xfId="2289" xr:uid="{00000000-0005-0000-0000-00002F040000}"/>
    <cellStyle name="_도곡2교 교대 수량_신촌-유곡(암거)_구조도_구조도_구조도" xfId="2290" xr:uid="{00000000-0005-0000-0000-000030040000}"/>
    <cellStyle name="_도곡2교 교대 수량_신촌-유곡(암거)_구조도_구조도_구조도0" xfId="2291" xr:uid="{00000000-0005-0000-0000-000031040000}"/>
    <cellStyle name="_도곡2교 교대 수량_신촌-유곡(암거)_구조도_구조도_변경" xfId="2292" xr:uid="{00000000-0005-0000-0000-000032040000}"/>
    <cellStyle name="_도곡2교 교대 수량_신촌-유곡(암거)_구조도_구조도0" xfId="2293" xr:uid="{00000000-0005-0000-0000-000033040000}"/>
    <cellStyle name="_도곡2교 교대 수량_신촌-유곡(암거)_구조도_구조도0_1" xfId="2294" xr:uid="{00000000-0005-0000-0000-000034040000}"/>
    <cellStyle name="_도곡2교 교대 수량_신촌-유곡(암거)_구조도_구조도0_구조도0" xfId="2295" xr:uid="{00000000-0005-0000-0000-000035040000}"/>
    <cellStyle name="_도곡2교 교대 수량_신촌-유곡(암거)_구조도_구조도22" xfId="2296" xr:uid="{00000000-0005-0000-0000-000036040000}"/>
    <cellStyle name="_도곡2교 교대 수량_신촌-유곡(암거)_구조도_구조도-흙막이~" xfId="2297" xr:uid="{00000000-0005-0000-0000-000037040000}"/>
    <cellStyle name="_도곡2교 교대 수량_신촌-유곡(암거)_구조도_구조물도" xfId="2298" xr:uid="{00000000-0005-0000-0000-000038040000}"/>
    <cellStyle name="_도곡2교 교대 수량_신촌-유곡(암거)_구조도_바닥막이구조" xfId="2299" xr:uid="{00000000-0005-0000-0000-000039040000}"/>
    <cellStyle name="_도곡2교 교대 수량_신촌-유곡(암거)_구조도_바닥막이구조도" xfId="2300" xr:uid="{00000000-0005-0000-0000-00003A040000}"/>
    <cellStyle name="_도곡2교 교대 수량_신촌-유곡(암거)_구조도_보막이구조도" xfId="2301" xr:uid="{00000000-0005-0000-0000-00003B040000}"/>
    <cellStyle name="_도곡2교 교대 수량_신촌-유곡(암거)_구조도0" xfId="2302" xr:uid="{00000000-0005-0000-0000-00003C040000}"/>
    <cellStyle name="_도곡2교 교대 수량_신촌-유곡(암거)_구조도0_1" xfId="2303" xr:uid="{00000000-0005-0000-0000-00003D040000}"/>
    <cellStyle name="_도곡2교 교대 수량_신촌-유곡(암거)_구조도0_구조도" xfId="2304" xr:uid="{00000000-0005-0000-0000-00003E040000}"/>
    <cellStyle name="_도곡2교 교대 수량_신촌-유곡(암거)_구조도0_구조도_구조도0" xfId="2305" xr:uid="{00000000-0005-0000-0000-00003F040000}"/>
    <cellStyle name="_도곡2교 교대 수량_신촌-유곡(암거)_구조도0_구조도0" xfId="2306" xr:uid="{00000000-0005-0000-0000-000040040000}"/>
    <cellStyle name="_도곡2교 교대 수량_신촌-유곡(암거)_구조도0_바닥막이구조" xfId="2307" xr:uid="{00000000-0005-0000-0000-000041040000}"/>
    <cellStyle name="_도곡2교 교대 수량_신촌-유곡(암거)_구조도0_바닥막이구조도" xfId="2308" xr:uid="{00000000-0005-0000-0000-000042040000}"/>
    <cellStyle name="_도곡2교 교대 수량_신촌-유곡(암거)_바닥막이구조" xfId="2309" xr:uid="{00000000-0005-0000-0000-000043040000}"/>
    <cellStyle name="_도곡2교 교대 수량_신촌-유곡(암거)_설계내역(원본)" xfId="2310" xr:uid="{00000000-0005-0000-0000-000044040000}"/>
    <cellStyle name="_도곡2교 교대 수량_신촌-유곡(암거)_설계내역(원본)_설계내역(구미정)" xfId="2311" xr:uid="{00000000-0005-0000-0000-000045040000}"/>
    <cellStyle name="_도곡2교 교대 수량_신촌-유곡(암거)_설계내역(원본)_설계내역(원본)" xfId="2312" xr:uid="{00000000-0005-0000-0000-000046040000}"/>
    <cellStyle name="_도곡2교 교대 수량_암거수량" xfId="2313" xr:uid="{00000000-0005-0000-0000-000047040000}"/>
    <cellStyle name="_도곡2교 교대 수량_암거수량(2)" xfId="2314" xr:uid="{00000000-0005-0000-0000-000048040000}"/>
    <cellStyle name="_도곡2교 교대 수량_암거수량(2)_04 BOX집" xfId="2315" xr:uid="{00000000-0005-0000-0000-000049040000}"/>
    <cellStyle name="_도곡2교 교대 수량_암거수량(2)_04 BOX집_구조도" xfId="2316" xr:uid="{00000000-0005-0000-0000-00004A040000}"/>
    <cellStyle name="_도곡2교 교대 수량_암거수량(2)_04 BOX집_구조도_계간수로" xfId="2317" xr:uid="{00000000-0005-0000-0000-00004B040000}"/>
    <cellStyle name="_도곡2교 교대 수량_암거수량(2)_04 BOX집_구조도_구조도" xfId="2318" xr:uid="{00000000-0005-0000-0000-00004C040000}"/>
    <cellStyle name="_도곡2교 교대 수량_암거수량(2)_04 BOX집_구조도_구조도." xfId="2319" xr:uid="{00000000-0005-0000-0000-00004D040000}"/>
    <cellStyle name="_도곡2교 교대 수량_암거수량(2)_04 BOX집_구조도_구조도_1" xfId="2320" xr:uid="{00000000-0005-0000-0000-00004E040000}"/>
    <cellStyle name="_도곡2교 교대 수량_암거수량(2)_04 BOX집_구조도_구조도_a" xfId="2321" xr:uid="{00000000-0005-0000-0000-00004F040000}"/>
    <cellStyle name="_도곡2교 교대 수량_암거수량(2)_04 BOX집_구조도_구조도_구조도" xfId="2322" xr:uid="{00000000-0005-0000-0000-000050040000}"/>
    <cellStyle name="_도곡2교 교대 수량_암거수량(2)_04 BOX집_구조도_구조도_구조도0" xfId="2323" xr:uid="{00000000-0005-0000-0000-000051040000}"/>
    <cellStyle name="_도곡2교 교대 수량_암거수량(2)_04 BOX집_구조도_구조도_변경" xfId="2324" xr:uid="{00000000-0005-0000-0000-000052040000}"/>
    <cellStyle name="_도곡2교 교대 수량_암거수량(2)_04 BOX집_구조도_구조도0" xfId="2325" xr:uid="{00000000-0005-0000-0000-000053040000}"/>
    <cellStyle name="_도곡2교 교대 수량_암거수량(2)_04 BOX집_구조도_구조도0_1" xfId="2326" xr:uid="{00000000-0005-0000-0000-000054040000}"/>
    <cellStyle name="_도곡2교 교대 수량_암거수량(2)_04 BOX집_구조도_구조도0_구조도0" xfId="2327" xr:uid="{00000000-0005-0000-0000-000055040000}"/>
    <cellStyle name="_도곡2교 교대 수량_암거수량(2)_04 BOX집_구조도_구조도22" xfId="2328" xr:uid="{00000000-0005-0000-0000-000056040000}"/>
    <cellStyle name="_도곡2교 교대 수량_암거수량(2)_04 BOX집_구조도_구조도-흙막이~" xfId="2329" xr:uid="{00000000-0005-0000-0000-000057040000}"/>
    <cellStyle name="_도곡2교 교대 수량_암거수량(2)_04 BOX집_구조도_구조물도" xfId="2330" xr:uid="{00000000-0005-0000-0000-000058040000}"/>
    <cellStyle name="_도곡2교 교대 수량_암거수량(2)_04 BOX집_구조도_바닥막이구조" xfId="2331" xr:uid="{00000000-0005-0000-0000-000059040000}"/>
    <cellStyle name="_도곡2교 교대 수량_암거수량(2)_04 BOX집_구조도_바닥막이구조도" xfId="2332" xr:uid="{00000000-0005-0000-0000-00005A040000}"/>
    <cellStyle name="_도곡2교 교대 수량_암거수량(2)_04 BOX집_구조도_보막이구조도" xfId="2333" xr:uid="{00000000-0005-0000-0000-00005B040000}"/>
    <cellStyle name="_도곡2교 교대 수량_암거수량(2)_04 BOX집_구조도0" xfId="2334" xr:uid="{00000000-0005-0000-0000-00005C040000}"/>
    <cellStyle name="_도곡2교 교대 수량_암거수량(2)_04 BOX집_구조도0_1" xfId="2335" xr:uid="{00000000-0005-0000-0000-00005D040000}"/>
    <cellStyle name="_도곡2교 교대 수량_암거수량(2)_04 BOX집_구조도0_구조도" xfId="2336" xr:uid="{00000000-0005-0000-0000-00005E040000}"/>
    <cellStyle name="_도곡2교 교대 수량_암거수량(2)_04 BOX집_구조도0_구조도_구조도0" xfId="2337" xr:uid="{00000000-0005-0000-0000-00005F040000}"/>
    <cellStyle name="_도곡2교 교대 수량_암거수량(2)_04 BOX집_구조도0_구조도0" xfId="2338" xr:uid="{00000000-0005-0000-0000-000060040000}"/>
    <cellStyle name="_도곡2교 교대 수량_암거수량(2)_04 BOX집_구조도0_바닥막이구조" xfId="2339" xr:uid="{00000000-0005-0000-0000-000061040000}"/>
    <cellStyle name="_도곡2교 교대 수량_암거수량(2)_04 BOX집_구조도0_바닥막이구조도" xfId="2340" xr:uid="{00000000-0005-0000-0000-000062040000}"/>
    <cellStyle name="_도곡2교 교대 수량_암거수량(2)_04 BOX집_바닥막이구조" xfId="2341" xr:uid="{00000000-0005-0000-0000-000063040000}"/>
    <cellStyle name="_도곡2교 교대 수량_암거수량(2)_04 BOX집_설계내역(원본)" xfId="2342" xr:uid="{00000000-0005-0000-0000-000064040000}"/>
    <cellStyle name="_도곡2교 교대 수량_암거수량(2)_04 BOX집_설계내역(원본)_설계내역(구미정)" xfId="2343" xr:uid="{00000000-0005-0000-0000-000065040000}"/>
    <cellStyle name="_도곡2교 교대 수량_암거수량(2)_04 BOX집_설계내역(원본)_설계내역(원본)" xfId="2344" xr:uid="{00000000-0005-0000-0000-000066040000}"/>
    <cellStyle name="_도곡2교 교대 수량_암거수량(2)_구조도" xfId="2345" xr:uid="{00000000-0005-0000-0000-000067040000}"/>
    <cellStyle name="_도곡2교 교대 수량_암거수량(2)_구조도_계간수로" xfId="2346" xr:uid="{00000000-0005-0000-0000-000068040000}"/>
    <cellStyle name="_도곡2교 교대 수량_암거수량(2)_구조도_구조도" xfId="2347" xr:uid="{00000000-0005-0000-0000-000069040000}"/>
    <cellStyle name="_도곡2교 교대 수량_암거수량(2)_구조도_구조도." xfId="2348" xr:uid="{00000000-0005-0000-0000-00006A040000}"/>
    <cellStyle name="_도곡2교 교대 수량_암거수량(2)_구조도_구조도_1" xfId="2349" xr:uid="{00000000-0005-0000-0000-00006B040000}"/>
    <cellStyle name="_도곡2교 교대 수량_암거수량(2)_구조도_구조도_a" xfId="2350" xr:uid="{00000000-0005-0000-0000-00006C040000}"/>
    <cellStyle name="_도곡2교 교대 수량_암거수량(2)_구조도_구조도_구조도" xfId="2351" xr:uid="{00000000-0005-0000-0000-00006D040000}"/>
    <cellStyle name="_도곡2교 교대 수량_암거수량(2)_구조도_구조도_구조도0" xfId="2352" xr:uid="{00000000-0005-0000-0000-00006E040000}"/>
    <cellStyle name="_도곡2교 교대 수량_암거수량(2)_구조도_구조도_변경" xfId="2353" xr:uid="{00000000-0005-0000-0000-00006F040000}"/>
    <cellStyle name="_도곡2교 교대 수량_암거수량(2)_구조도_구조도0" xfId="2354" xr:uid="{00000000-0005-0000-0000-000070040000}"/>
    <cellStyle name="_도곡2교 교대 수량_암거수량(2)_구조도_구조도0_1" xfId="2355" xr:uid="{00000000-0005-0000-0000-000071040000}"/>
    <cellStyle name="_도곡2교 교대 수량_암거수량(2)_구조도_구조도0_구조도0" xfId="2356" xr:uid="{00000000-0005-0000-0000-000072040000}"/>
    <cellStyle name="_도곡2교 교대 수량_암거수량(2)_구조도_구조도22" xfId="2357" xr:uid="{00000000-0005-0000-0000-000073040000}"/>
    <cellStyle name="_도곡2교 교대 수량_암거수량(2)_구조도_구조도-흙막이~" xfId="2358" xr:uid="{00000000-0005-0000-0000-000074040000}"/>
    <cellStyle name="_도곡2교 교대 수량_암거수량(2)_구조도_구조물도" xfId="2359" xr:uid="{00000000-0005-0000-0000-000075040000}"/>
    <cellStyle name="_도곡2교 교대 수량_암거수량(2)_구조도_바닥막이구조" xfId="2360" xr:uid="{00000000-0005-0000-0000-000076040000}"/>
    <cellStyle name="_도곡2교 교대 수량_암거수량(2)_구조도_바닥막이구조도" xfId="2361" xr:uid="{00000000-0005-0000-0000-000077040000}"/>
    <cellStyle name="_도곡2교 교대 수량_암거수량(2)_구조도_보막이구조도" xfId="2362" xr:uid="{00000000-0005-0000-0000-000078040000}"/>
    <cellStyle name="_도곡2교 교대 수량_암거수량(2)_구조도0" xfId="2363" xr:uid="{00000000-0005-0000-0000-000079040000}"/>
    <cellStyle name="_도곡2교 교대 수량_암거수량(2)_구조도0_1" xfId="2364" xr:uid="{00000000-0005-0000-0000-00007A040000}"/>
    <cellStyle name="_도곡2교 교대 수량_암거수량(2)_구조도0_구조도" xfId="2365" xr:uid="{00000000-0005-0000-0000-00007B040000}"/>
    <cellStyle name="_도곡2교 교대 수량_암거수량(2)_구조도0_구조도_구조도0" xfId="2366" xr:uid="{00000000-0005-0000-0000-00007C040000}"/>
    <cellStyle name="_도곡2교 교대 수량_암거수량(2)_구조도0_구조도0" xfId="2367" xr:uid="{00000000-0005-0000-0000-00007D040000}"/>
    <cellStyle name="_도곡2교 교대 수량_암거수량(2)_구조도0_바닥막이구조" xfId="2368" xr:uid="{00000000-0005-0000-0000-00007E040000}"/>
    <cellStyle name="_도곡2교 교대 수량_암거수량(2)_구조도0_바닥막이구조도" xfId="2369" xr:uid="{00000000-0005-0000-0000-00007F040000}"/>
    <cellStyle name="_도곡2교 교대 수량_암거수량(2)_바닥막이구조" xfId="2370" xr:uid="{00000000-0005-0000-0000-000080040000}"/>
    <cellStyle name="_도곡2교 교대 수량_암거수량(2)_설계내역(원본)" xfId="2371" xr:uid="{00000000-0005-0000-0000-000081040000}"/>
    <cellStyle name="_도곡2교 교대 수량_암거수량(2)_설계내역(원본)_설계내역(구미정)" xfId="2372" xr:uid="{00000000-0005-0000-0000-000082040000}"/>
    <cellStyle name="_도곡2교 교대 수량_암거수량(2)_설계내역(원본)_설계내역(원본)" xfId="2373" xr:uid="{00000000-0005-0000-0000-000083040000}"/>
    <cellStyle name="_도곡2교 교대 수량_암거수량_04 BOX집" xfId="2374" xr:uid="{00000000-0005-0000-0000-000084040000}"/>
    <cellStyle name="_도곡2교 교대 수량_암거수량_04 BOX집_구조도" xfId="2375" xr:uid="{00000000-0005-0000-0000-000085040000}"/>
    <cellStyle name="_도곡2교 교대 수량_암거수량_04 BOX집_구조도_계간수로" xfId="2376" xr:uid="{00000000-0005-0000-0000-000086040000}"/>
    <cellStyle name="_도곡2교 교대 수량_암거수량_04 BOX집_구조도_구조도" xfId="2377" xr:uid="{00000000-0005-0000-0000-000087040000}"/>
    <cellStyle name="_도곡2교 교대 수량_암거수량_04 BOX집_구조도_구조도." xfId="2378" xr:uid="{00000000-0005-0000-0000-000088040000}"/>
    <cellStyle name="_도곡2교 교대 수량_암거수량_04 BOX집_구조도_구조도_1" xfId="2379" xr:uid="{00000000-0005-0000-0000-000089040000}"/>
    <cellStyle name="_도곡2교 교대 수량_암거수량_04 BOX집_구조도_구조도_a" xfId="2380" xr:uid="{00000000-0005-0000-0000-00008A040000}"/>
    <cellStyle name="_도곡2교 교대 수량_암거수량_04 BOX집_구조도_구조도_구조도" xfId="2381" xr:uid="{00000000-0005-0000-0000-00008B040000}"/>
    <cellStyle name="_도곡2교 교대 수량_암거수량_04 BOX집_구조도_구조도_구조도0" xfId="2382" xr:uid="{00000000-0005-0000-0000-00008C040000}"/>
    <cellStyle name="_도곡2교 교대 수량_암거수량_04 BOX집_구조도_구조도_변경" xfId="2383" xr:uid="{00000000-0005-0000-0000-00008D040000}"/>
    <cellStyle name="_도곡2교 교대 수량_암거수량_04 BOX집_구조도_구조도0" xfId="2384" xr:uid="{00000000-0005-0000-0000-00008E040000}"/>
    <cellStyle name="_도곡2교 교대 수량_암거수량_04 BOX집_구조도_구조도0_1" xfId="2385" xr:uid="{00000000-0005-0000-0000-00008F040000}"/>
    <cellStyle name="_도곡2교 교대 수량_암거수량_04 BOX집_구조도_구조도0_구조도0" xfId="2386" xr:uid="{00000000-0005-0000-0000-000090040000}"/>
    <cellStyle name="_도곡2교 교대 수량_암거수량_04 BOX집_구조도_구조도22" xfId="2387" xr:uid="{00000000-0005-0000-0000-000091040000}"/>
    <cellStyle name="_도곡2교 교대 수량_암거수량_04 BOX집_구조도_구조도-흙막이~" xfId="2388" xr:uid="{00000000-0005-0000-0000-000092040000}"/>
    <cellStyle name="_도곡2교 교대 수량_암거수량_04 BOX집_구조도_구조물도" xfId="2389" xr:uid="{00000000-0005-0000-0000-000093040000}"/>
    <cellStyle name="_도곡2교 교대 수량_암거수량_04 BOX집_구조도_바닥막이구조" xfId="2390" xr:uid="{00000000-0005-0000-0000-000094040000}"/>
    <cellStyle name="_도곡2교 교대 수량_암거수량_04 BOX집_구조도_바닥막이구조도" xfId="2391" xr:uid="{00000000-0005-0000-0000-000095040000}"/>
    <cellStyle name="_도곡2교 교대 수량_암거수량_04 BOX집_구조도_보막이구조도" xfId="2392" xr:uid="{00000000-0005-0000-0000-000096040000}"/>
    <cellStyle name="_도곡2교 교대 수량_암거수량_04 BOX집_구조도0" xfId="2393" xr:uid="{00000000-0005-0000-0000-000097040000}"/>
    <cellStyle name="_도곡2교 교대 수량_암거수량_04 BOX집_구조도0_1" xfId="2394" xr:uid="{00000000-0005-0000-0000-000098040000}"/>
    <cellStyle name="_도곡2교 교대 수량_암거수량_04 BOX집_구조도0_구조도" xfId="2395" xr:uid="{00000000-0005-0000-0000-000099040000}"/>
    <cellStyle name="_도곡2교 교대 수량_암거수량_04 BOX집_구조도0_구조도_구조도0" xfId="2396" xr:uid="{00000000-0005-0000-0000-00009A040000}"/>
    <cellStyle name="_도곡2교 교대 수량_암거수량_04 BOX집_구조도0_구조도0" xfId="2397" xr:uid="{00000000-0005-0000-0000-00009B040000}"/>
    <cellStyle name="_도곡2교 교대 수량_암거수량_04 BOX집_구조도0_바닥막이구조" xfId="2398" xr:uid="{00000000-0005-0000-0000-00009C040000}"/>
    <cellStyle name="_도곡2교 교대 수량_암거수량_04 BOX집_구조도0_바닥막이구조도" xfId="2399" xr:uid="{00000000-0005-0000-0000-00009D040000}"/>
    <cellStyle name="_도곡2교 교대 수량_암거수량_04 BOX집_바닥막이구조" xfId="2400" xr:uid="{00000000-0005-0000-0000-00009E040000}"/>
    <cellStyle name="_도곡2교 교대 수량_암거수량_04 BOX집_설계내역(원본)" xfId="2401" xr:uid="{00000000-0005-0000-0000-00009F040000}"/>
    <cellStyle name="_도곡2교 교대 수량_암거수량_04 BOX집_설계내역(원본)_설계내역(구미정)" xfId="2402" xr:uid="{00000000-0005-0000-0000-0000A0040000}"/>
    <cellStyle name="_도곡2교 교대 수량_암거수량_04 BOX집_설계내역(원본)_설계내역(원본)" xfId="2403" xr:uid="{00000000-0005-0000-0000-0000A1040000}"/>
    <cellStyle name="_도곡2교 교대 수량_암거수량_구조도" xfId="2404" xr:uid="{00000000-0005-0000-0000-0000A2040000}"/>
    <cellStyle name="_도곡2교 교대 수량_암거수량_구조도_계간수로" xfId="2405" xr:uid="{00000000-0005-0000-0000-0000A3040000}"/>
    <cellStyle name="_도곡2교 교대 수량_암거수량_구조도_구조도" xfId="2406" xr:uid="{00000000-0005-0000-0000-0000A4040000}"/>
    <cellStyle name="_도곡2교 교대 수량_암거수량_구조도_구조도." xfId="2407" xr:uid="{00000000-0005-0000-0000-0000A5040000}"/>
    <cellStyle name="_도곡2교 교대 수량_암거수량_구조도_구조도_1" xfId="2408" xr:uid="{00000000-0005-0000-0000-0000A6040000}"/>
    <cellStyle name="_도곡2교 교대 수량_암거수량_구조도_구조도_a" xfId="2409" xr:uid="{00000000-0005-0000-0000-0000A7040000}"/>
    <cellStyle name="_도곡2교 교대 수량_암거수량_구조도_구조도_구조도" xfId="2410" xr:uid="{00000000-0005-0000-0000-0000A8040000}"/>
    <cellStyle name="_도곡2교 교대 수량_암거수량_구조도_구조도_구조도0" xfId="2411" xr:uid="{00000000-0005-0000-0000-0000A9040000}"/>
    <cellStyle name="_도곡2교 교대 수량_암거수량_구조도_구조도_변경" xfId="2412" xr:uid="{00000000-0005-0000-0000-0000AA040000}"/>
    <cellStyle name="_도곡2교 교대 수량_암거수량_구조도_구조도0" xfId="2413" xr:uid="{00000000-0005-0000-0000-0000AB040000}"/>
    <cellStyle name="_도곡2교 교대 수량_암거수량_구조도_구조도0_1" xfId="2414" xr:uid="{00000000-0005-0000-0000-0000AC040000}"/>
    <cellStyle name="_도곡2교 교대 수량_암거수량_구조도_구조도0_구조도0" xfId="2415" xr:uid="{00000000-0005-0000-0000-0000AD040000}"/>
    <cellStyle name="_도곡2교 교대 수량_암거수량_구조도_구조도22" xfId="2416" xr:uid="{00000000-0005-0000-0000-0000AE040000}"/>
    <cellStyle name="_도곡2교 교대 수량_암거수량_구조도_구조도-흙막이~" xfId="2417" xr:uid="{00000000-0005-0000-0000-0000AF040000}"/>
    <cellStyle name="_도곡2교 교대 수량_암거수량_구조도_구조물도" xfId="2418" xr:uid="{00000000-0005-0000-0000-0000B0040000}"/>
    <cellStyle name="_도곡2교 교대 수량_암거수량_구조도_바닥막이구조" xfId="2419" xr:uid="{00000000-0005-0000-0000-0000B1040000}"/>
    <cellStyle name="_도곡2교 교대 수량_암거수량_구조도_바닥막이구조도" xfId="2420" xr:uid="{00000000-0005-0000-0000-0000B2040000}"/>
    <cellStyle name="_도곡2교 교대 수량_암거수량_구조도_보막이구조도" xfId="2421" xr:uid="{00000000-0005-0000-0000-0000B3040000}"/>
    <cellStyle name="_도곡2교 교대 수량_암거수량_구조도0" xfId="2422" xr:uid="{00000000-0005-0000-0000-0000B4040000}"/>
    <cellStyle name="_도곡2교 교대 수량_암거수량_구조도0_1" xfId="2423" xr:uid="{00000000-0005-0000-0000-0000B5040000}"/>
    <cellStyle name="_도곡2교 교대 수량_암거수량_구조도0_구조도" xfId="2424" xr:uid="{00000000-0005-0000-0000-0000B6040000}"/>
    <cellStyle name="_도곡2교 교대 수량_암거수량_구조도0_구조도_구조도0" xfId="2425" xr:uid="{00000000-0005-0000-0000-0000B7040000}"/>
    <cellStyle name="_도곡2교 교대 수량_암거수량_구조도0_구조도0" xfId="2426" xr:uid="{00000000-0005-0000-0000-0000B8040000}"/>
    <cellStyle name="_도곡2교 교대 수량_암거수량_구조도0_바닥막이구조" xfId="2427" xr:uid="{00000000-0005-0000-0000-0000B9040000}"/>
    <cellStyle name="_도곡2교 교대 수량_암거수량_구조도0_바닥막이구조도" xfId="2428" xr:uid="{00000000-0005-0000-0000-0000BA040000}"/>
    <cellStyle name="_도곡2교 교대 수량_암거수량_바닥막이구조" xfId="2429" xr:uid="{00000000-0005-0000-0000-0000BB040000}"/>
    <cellStyle name="_도곡2교 교대 수량_암거수량_설계내역(원본)" xfId="2430" xr:uid="{00000000-0005-0000-0000-0000BC040000}"/>
    <cellStyle name="_도곡2교 교대 수량_암거수량_설계내역(원본)_설계내역(구미정)" xfId="2431" xr:uid="{00000000-0005-0000-0000-0000BD040000}"/>
    <cellStyle name="_도곡2교 교대 수량_암거수량_설계내역(원본)_설계내역(원본)" xfId="2432" xr:uid="{00000000-0005-0000-0000-0000BE040000}"/>
    <cellStyle name="_도곡2교 교대(종점) 수량" xfId="368" xr:uid="{00000000-0005-0000-0000-0000BF040000}"/>
    <cellStyle name="_도곡2교 교대(종점) 수량_2(변경)-토공" xfId="369" xr:uid="{00000000-0005-0000-0000-0000C0040000}"/>
    <cellStyle name="_도곡2교 교대(종점) 수량_RAMP-E교-최종000" xfId="370" xr:uid="{00000000-0005-0000-0000-0000C1040000}"/>
    <cellStyle name="_도곡2교 교대(종점) 수량_RAMP-E교-최종000_시방서" xfId="371" xr:uid="{00000000-0005-0000-0000-0000C2040000}"/>
    <cellStyle name="_도곡2교 교대(종점) 수량_RAMP-E교-최종000_파도 - 모항선 횡배수관 확장" xfId="372" xr:uid="{00000000-0005-0000-0000-0000C3040000}"/>
    <cellStyle name="_도곡2교 교대(종점) 수량_RAMP-E교-최종000_파도 - 모항선 횡배수관 확장_시방서" xfId="373" xr:uid="{00000000-0005-0000-0000-0000C4040000}"/>
    <cellStyle name="_도곡2교 교대(종점) 수량_구조도" xfId="2433" xr:uid="{00000000-0005-0000-0000-0000C5040000}"/>
    <cellStyle name="_도곡2교 교대(종점) 수량_구조도_계간수로" xfId="2434" xr:uid="{00000000-0005-0000-0000-0000C6040000}"/>
    <cellStyle name="_도곡2교 교대(종점) 수량_구조도_구조도" xfId="2435" xr:uid="{00000000-0005-0000-0000-0000C7040000}"/>
    <cellStyle name="_도곡2교 교대(종점) 수량_구조도_구조도." xfId="2436" xr:uid="{00000000-0005-0000-0000-0000C8040000}"/>
    <cellStyle name="_도곡2교 교대(종점) 수량_구조도_구조도_1" xfId="2437" xr:uid="{00000000-0005-0000-0000-0000C9040000}"/>
    <cellStyle name="_도곡2교 교대(종점) 수량_구조도_구조도_a" xfId="2438" xr:uid="{00000000-0005-0000-0000-0000CA040000}"/>
    <cellStyle name="_도곡2교 교대(종점) 수량_구조도_구조도_구조도" xfId="2439" xr:uid="{00000000-0005-0000-0000-0000CB040000}"/>
    <cellStyle name="_도곡2교 교대(종점) 수량_구조도_구조도_구조도0" xfId="2440" xr:uid="{00000000-0005-0000-0000-0000CC040000}"/>
    <cellStyle name="_도곡2교 교대(종점) 수량_구조도_구조도_변경" xfId="2441" xr:uid="{00000000-0005-0000-0000-0000CD040000}"/>
    <cellStyle name="_도곡2교 교대(종점) 수량_구조도_구조도0" xfId="2442" xr:uid="{00000000-0005-0000-0000-0000CE040000}"/>
    <cellStyle name="_도곡2교 교대(종점) 수량_구조도_구조도0_1" xfId="2443" xr:uid="{00000000-0005-0000-0000-0000CF040000}"/>
    <cellStyle name="_도곡2교 교대(종점) 수량_구조도_구조도0_구조도0" xfId="2444" xr:uid="{00000000-0005-0000-0000-0000D0040000}"/>
    <cellStyle name="_도곡2교 교대(종점) 수량_구조도_구조도22" xfId="2445" xr:uid="{00000000-0005-0000-0000-0000D1040000}"/>
    <cellStyle name="_도곡2교 교대(종점) 수량_구조도_구조도-흙막이~" xfId="2446" xr:uid="{00000000-0005-0000-0000-0000D2040000}"/>
    <cellStyle name="_도곡2교 교대(종점) 수량_구조도_구조물도" xfId="2447" xr:uid="{00000000-0005-0000-0000-0000D3040000}"/>
    <cellStyle name="_도곡2교 교대(종점) 수량_구조도_바닥막이구조" xfId="2448" xr:uid="{00000000-0005-0000-0000-0000D4040000}"/>
    <cellStyle name="_도곡2교 교대(종점) 수량_구조도_바닥막이구조도" xfId="2449" xr:uid="{00000000-0005-0000-0000-0000D5040000}"/>
    <cellStyle name="_도곡2교 교대(종점) 수량_구조도_보막이구조도" xfId="2450" xr:uid="{00000000-0005-0000-0000-0000D6040000}"/>
    <cellStyle name="_도곡2교 교대(종점) 수량_구조도0" xfId="2451" xr:uid="{00000000-0005-0000-0000-0000D7040000}"/>
    <cellStyle name="_도곡2교 교대(종점) 수량_구조도0_1" xfId="2452" xr:uid="{00000000-0005-0000-0000-0000D8040000}"/>
    <cellStyle name="_도곡2교 교대(종점) 수량_구조도0_구조도" xfId="2453" xr:uid="{00000000-0005-0000-0000-0000D9040000}"/>
    <cellStyle name="_도곡2교 교대(종점) 수량_구조도0_구조도_구조도0" xfId="2454" xr:uid="{00000000-0005-0000-0000-0000DA040000}"/>
    <cellStyle name="_도곡2교 교대(종점) 수량_구조도0_구조도0" xfId="2455" xr:uid="{00000000-0005-0000-0000-0000DB040000}"/>
    <cellStyle name="_도곡2교 교대(종점) 수량_구조도0_바닥막이구조" xfId="2456" xr:uid="{00000000-0005-0000-0000-0000DC040000}"/>
    <cellStyle name="_도곡2교 교대(종점) 수량_구조도0_바닥막이구조도" xfId="2457" xr:uid="{00000000-0005-0000-0000-0000DD040000}"/>
    <cellStyle name="_도곡2교 교대(종점) 수량_바닥막이구조" xfId="2458" xr:uid="{00000000-0005-0000-0000-0000DE040000}"/>
    <cellStyle name="_도곡2교 교대(종점) 수량_설계내역(원본)" xfId="2459" xr:uid="{00000000-0005-0000-0000-0000DF040000}"/>
    <cellStyle name="_도곡2교 교대(종점) 수량_설계내역(원본)_설계내역(구미정)" xfId="2460" xr:uid="{00000000-0005-0000-0000-0000E0040000}"/>
    <cellStyle name="_도곡2교 교대(종점) 수량_설계내역(원본)_설계내역(원본)" xfId="2461" xr:uid="{00000000-0005-0000-0000-0000E1040000}"/>
    <cellStyle name="_도곡2교 교대(종점) 수량_시방서" xfId="374" xr:uid="{00000000-0005-0000-0000-0000E2040000}"/>
    <cellStyle name="_도곡2교 교대(종점) 수량_신촌-유곡(암거)" xfId="2462" xr:uid="{00000000-0005-0000-0000-0000E3040000}"/>
    <cellStyle name="_도곡2교 교대(종점) 수량_신촌-유곡(암거)_04 BOX집" xfId="2463" xr:uid="{00000000-0005-0000-0000-0000E4040000}"/>
    <cellStyle name="_도곡2교 교대(종점) 수량_신촌-유곡(암거)_04 BOX집_구조도" xfId="2464" xr:uid="{00000000-0005-0000-0000-0000E5040000}"/>
    <cellStyle name="_도곡2교 교대(종점) 수량_신촌-유곡(암거)_04 BOX집_구조도_계간수로" xfId="2465" xr:uid="{00000000-0005-0000-0000-0000E6040000}"/>
    <cellStyle name="_도곡2교 교대(종점) 수량_신촌-유곡(암거)_04 BOX집_구조도_구조도" xfId="2466" xr:uid="{00000000-0005-0000-0000-0000E7040000}"/>
    <cellStyle name="_도곡2교 교대(종점) 수량_신촌-유곡(암거)_04 BOX집_구조도_구조도." xfId="2467" xr:uid="{00000000-0005-0000-0000-0000E8040000}"/>
    <cellStyle name="_도곡2교 교대(종점) 수량_신촌-유곡(암거)_04 BOX집_구조도_구조도_1" xfId="2468" xr:uid="{00000000-0005-0000-0000-0000E9040000}"/>
    <cellStyle name="_도곡2교 교대(종점) 수량_신촌-유곡(암거)_04 BOX집_구조도_구조도_a" xfId="2469" xr:uid="{00000000-0005-0000-0000-0000EA040000}"/>
    <cellStyle name="_도곡2교 교대(종점) 수량_신촌-유곡(암거)_04 BOX집_구조도_구조도_구조도" xfId="2470" xr:uid="{00000000-0005-0000-0000-0000EB040000}"/>
    <cellStyle name="_도곡2교 교대(종점) 수량_신촌-유곡(암거)_04 BOX집_구조도_구조도_구조도0" xfId="2471" xr:uid="{00000000-0005-0000-0000-0000EC040000}"/>
    <cellStyle name="_도곡2교 교대(종점) 수량_신촌-유곡(암거)_04 BOX집_구조도_구조도_변경" xfId="2472" xr:uid="{00000000-0005-0000-0000-0000ED040000}"/>
    <cellStyle name="_도곡2교 교대(종점) 수량_신촌-유곡(암거)_04 BOX집_구조도_구조도0" xfId="2473" xr:uid="{00000000-0005-0000-0000-0000EE040000}"/>
    <cellStyle name="_도곡2교 교대(종점) 수량_신촌-유곡(암거)_04 BOX집_구조도_구조도0_1" xfId="2474" xr:uid="{00000000-0005-0000-0000-0000EF040000}"/>
    <cellStyle name="_도곡2교 교대(종점) 수량_신촌-유곡(암거)_04 BOX집_구조도_구조도0_구조도0" xfId="2475" xr:uid="{00000000-0005-0000-0000-0000F0040000}"/>
    <cellStyle name="_도곡2교 교대(종점) 수량_신촌-유곡(암거)_04 BOX집_구조도_구조도22" xfId="2476" xr:uid="{00000000-0005-0000-0000-0000F1040000}"/>
    <cellStyle name="_도곡2교 교대(종점) 수량_신촌-유곡(암거)_04 BOX집_구조도_구조도-흙막이~" xfId="2477" xr:uid="{00000000-0005-0000-0000-0000F2040000}"/>
    <cellStyle name="_도곡2교 교대(종점) 수량_신촌-유곡(암거)_04 BOX집_구조도_구조물도" xfId="2478" xr:uid="{00000000-0005-0000-0000-0000F3040000}"/>
    <cellStyle name="_도곡2교 교대(종점) 수량_신촌-유곡(암거)_04 BOX집_구조도_바닥막이구조" xfId="2479" xr:uid="{00000000-0005-0000-0000-0000F4040000}"/>
    <cellStyle name="_도곡2교 교대(종점) 수량_신촌-유곡(암거)_04 BOX집_구조도_바닥막이구조도" xfId="2480" xr:uid="{00000000-0005-0000-0000-0000F5040000}"/>
    <cellStyle name="_도곡2교 교대(종점) 수량_신촌-유곡(암거)_04 BOX집_구조도_보막이구조도" xfId="2481" xr:uid="{00000000-0005-0000-0000-0000F6040000}"/>
    <cellStyle name="_도곡2교 교대(종점) 수량_신촌-유곡(암거)_04 BOX집_구조도0" xfId="2482" xr:uid="{00000000-0005-0000-0000-0000F7040000}"/>
    <cellStyle name="_도곡2교 교대(종점) 수량_신촌-유곡(암거)_04 BOX집_구조도0_1" xfId="2483" xr:uid="{00000000-0005-0000-0000-0000F8040000}"/>
    <cellStyle name="_도곡2교 교대(종점) 수량_신촌-유곡(암거)_04 BOX집_구조도0_구조도" xfId="2484" xr:uid="{00000000-0005-0000-0000-0000F9040000}"/>
    <cellStyle name="_도곡2교 교대(종점) 수량_신촌-유곡(암거)_04 BOX집_구조도0_구조도_구조도0" xfId="2485" xr:uid="{00000000-0005-0000-0000-0000FA040000}"/>
    <cellStyle name="_도곡2교 교대(종점) 수량_신촌-유곡(암거)_04 BOX집_구조도0_구조도0" xfId="2486" xr:uid="{00000000-0005-0000-0000-0000FB040000}"/>
    <cellStyle name="_도곡2교 교대(종점) 수량_신촌-유곡(암거)_04 BOX집_구조도0_바닥막이구조" xfId="2487" xr:uid="{00000000-0005-0000-0000-0000FC040000}"/>
    <cellStyle name="_도곡2교 교대(종점) 수량_신촌-유곡(암거)_04 BOX집_구조도0_바닥막이구조도" xfId="2488" xr:uid="{00000000-0005-0000-0000-0000FD040000}"/>
    <cellStyle name="_도곡2교 교대(종점) 수량_신촌-유곡(암거)_04 BOX집_바닥막이구조" xfId="2489" xr:uid="{00000000-0005-0000-0000-0000FE040000}"/>
    <cellStyle name="_도곡2교 교대(종점) 수량_신촌-유곡(암거)_04 BOX집_설계내역(원본)" xfId="2490" xr:uid="{00000000-0005-0000-0000-0000FF040000}"/>
    <cellStyle name="_도곡2교 교대(종점) 수량_신촌-유곡(암거)_04 BOX집_설계내역(원본)_설계내역(구미정)" xfId="2491" xr:uid="{00000000-0005-0000-0000-000000050000}"/>
    <cellStyle name="_도곡2교 교대(종점) 수량_신촌-유곡(암거)_04 BOX집_설계내역(원본)_설계내역(원본)" xfId="2492" xr:uid="{00000000-0005-0000-0000-000001050000}"/>
    <cellStyle name="_도곡2교 교대(종점) 수량_신촌-유곡(암거)_구조도" xfId="2493" xr:uid="{00000000-0005-0000-0000-000002050000}"/>
    <cellStyle name="_도곡2교 교대(종점) 수량_신촌-유곡(암거)_구조도_계간수로" xfId="2494" xr:uid="{00000000-0005-0000-0000-000003050000}"/>
    <cellStyle name="_도곡2교 교대(종점) 수량_신촌-유곡(암거)_구조도_구조도" xfId="2495" xr:uid="{00000000-0005-0000-0000-000004050000}"/>
    <cellStyle name="_도곡2교 교대(종점) 수량_신촌-유곡(암거)_구조도_구조도." xfId="2496" xr:uid="{00000000-0005-0000-0000-000005050000}"/>
    <cellStyle name="_도곡2교 교대(종점) 수량_신촌-유곡(암거)_구조도_구조도_1" xfId="2497" xr:uid="{00000000-0005-0000-0000-000006050000}"/>
    <cellStyle name="_도곡2교 교대(종점) 수량_신촌-유곡(암거)_구조도_구조도_a" xfId="2498" xr:uid="{00000000-0005-0000-0000-000007050000}"/>
    <cellStyle name="_도곡2교 교대(종점) 수량_신촌-유곡(암거)_구조도_구조도_구조도" xfId="2499" xr:uid="{00000000-0005-0000-0000-000008050000}"/>
    <cellStyle name="_도곡2교 교대(종점) 수량_신촌-유곡(암거)_구조도_구조도_구조도0" xfId="2500" xr:uid="{00000000-0005-0000-0000-000009050000}"/>
    <cellStyle name="_도곡2교 교대(종점) 수량_신촌-유곡(암거)_구조도_구조도_변경" xfId="2501" xr:uid="{00000000-0005-0000-0000-00000A050000}"/>
    <cellStyle name="_도곡2교 교대(종점) 수량_신촌-유곡(암거)_구조도_구조도0" xfId="2502" xr:uid="{00000000-0005-0000-0000-00000B050000}"/>
    <cellStyle name="_도곡2교 교대(종점) 수량_신촌-유곡(암거)_구조도_구조도0_1" xfId="2503" xr:uid="{00000000-0005-0000-0000-00000C050000}"/>
    <cellStyle name="_도곡2교 교대(종점) 수량_신촌-유곡(암거)_구조도_구조도0_구조도0" xfId="2504" xr:uid="{00000000-0005-0000-0000-00000D050000}"/>
    <cellStyle name="_도곡2교 교대(종점) 수량_신촌-유곡(암거)_구조도_구조도22" xfId="2505" xr:uid="{00000000-0005-0000-0000-00000E050000}"/>
    <cellStyle name="_도곡2교 교대(종점) 수량_신촌-유곡(암거)_구조도_구조도-흙막이~" xfId="2506" xr:uid="{00000000-0005-0000-0000-00000F050000}"/>
    <cellStyle name="_도곡2교 교대(종점) 수량_신촌-유곡(암거)_구조도_구조물도" xfId="2507" xr:uid="{00000000-0005-0000-0000-000010050000}"/>
    <cellStyle name="_도곡2교 교대(종점) 수량_신촌-유곡(암거)_구조도_바닥막이구조" xfId="2508" xr:uid="{00000000-0005-0000-0000-000011050000}"/>
    <cellStyle name="_도곡2교 교대(종점) 수량_신촌-유곡(암거)_구조도_바닥막이구조도" xfId="2509" xr:uid="{00000000-0005-0000-0000-000012050000}"/>
    <cellStyle name="_도곡2교 교대(종점) 수량_신촌-유곡(암거)_구조도_보막이구조도" xfId="2510" xr:uid="{00000000-0005-0000-0000-000013050000}"/>
    <cellStyle name="_도곡2교 교대(종점) 수량_신촌-유곡(암거)_구조도0" xfId="2511" xr:uid="{00000000-0005-0000-0000-000014050000}"/>
    <cellStyle name="_도곡2교 교대(종점) 수량_신촌-유곡(암거)_구조도0_1" xfId="2512" xr:uid="{00000000-0005-0000-0000-000015050000}"/>
    <cellStyle name="_도곡2교 교대(종점) 수량_신촌-유곡(암거)_구조도0_구조도" xfId="2513" xr:uid="{00000000-0005-0000-0000-000016050000}"/>
    <cellStyle name="_도곡2교 교대(종점) 수량_신촌-유곡(암거)_구조도0_구조도_구조도0" xfId="2514" xr:uid="{00000000-0005-0000-0000-000017050000}"/>
    <cellStyle name="_도곡2교 교대(종점) 수량_신촌-유곡(암거)_구조도0_구조도0" xfId="2515" xr:uid="{00000000-0005-0000-0000-000018050000}"/>
    <cellStyle name="_도곡2교 교대(종점) 수량_신촌-유곡(암거)_구조도0_바닥막이구조" xfId="2516" xr:uid="{00000000-0005-0000-0000-000019050000}"/>
    <cellStyle name="_도곡2교 교대(종점) 수량_신촌-유곡(암거)_구조도0_바닥막이구조도" xfId="2517" xr:uid="{00000000-0005-0000-0000-00001A050000}"/>
    <cellStyle name="_도곡2교 교대(종점) 수량_신촌-유곡(암거)_바닥막이구조" xfId="2518" xr:uid="{00000000-0005-0000-0000-00001B050000}"/>
    <cellStyle name="_도곡2교 교대(종점) 수량_신촌-유곡(암거)_설계내역(원본)" xfId="2519" xr:uid="{00000000-0005-0000-0000-00001C050000}"/>
    <cellStyle name="_도곡2교 교대(종점) 수량_신촌-유곡(암거)_설계내역(원본)_설계내역(구미정)" xfId="2520" xr:uid="{00000000-0005-0000-0000-00001D050000}"/>
    <cellStyle name="_도곡2교 교대(종점) 수량_신촌-유곡(암거)_설계내역(원본)_설계내역(원본)" xfId="2521" xr:uid="{00000000-0005-0000-0000-00001E050000}"/>
    <cellStyle name="_도곡2교 교대(종점) 수량_암거수량" xfId="2522" xr:uid="{00000000-0005-0000-0000-00001F050000}"/>
    <cellStyle name="_도곡2교 교대(종점) 수량_암거수량(2)" xfId="2523" xr:uid="{00000000-0005-0000-0000-000020050000}"/>
    <cellStyle name="_도곡2교 교대(종점) 수량_암거수량(2)_04 BOX집" xfId="2524" xr:uid="{00000000-0005-0000-0000-000021050000}"/>
    <cellStyle name="_도곡2교 교대(종점) 수량_암거수량(2)_04 BOX집_구조도" xfId="2525" xr:uid="{00000000-0005-0000-0000-000022050000}"/>
    <cellStyle name="_도곡2교 교대(종점) 수량_암거수량(2)_04 BOX집_구조도_계간수로" xfId="2526" xr:uid="{00000000-0005-0000-0000-000023050000}"/>
    <cellStyle name="_도곡2교 교대(종점) 수량_암거수량(2)_04 BOX집_구조도_구조도" xfId="2527" xr:uid="{00000000-0005-0000-0000-000024050000}"/>
    <cellStyle name="_도곡2교 교대(종점) 수량_암거수량(2)_04 BOX집_구조도_구조도." xfId="2528" xr:uid="{00000000-0005-0000-0000-000025050000}"/>
    <cellStyle name="_도곡2교 교대(종점) 수량_암거수량(2)_04 BOX집_구조도_구조도_1" xfId="2529" xr:uid="{00000000-0005-0000-0000-000026050000}"/>
    <cellStyle name="_도곡2교 교대(종점) 수량_암거수량(2)_04 BOX집_구조도_구조도_a" xfId="2530" xr:uid="{00000000-0005-0000-0000-000027050000}"/>
    <cellStyle name="_도곡2교 교대(종점) 수량_암거수량(2)_04 BOX집_구조도_구조도_구조도" xfId="2531" xr:uid="{00000000-0005-0000-0000-000028050000}"/>
    <cellStyle name="_도곡2교 교대(종점) 수량_암거수량(2)_04 BOX집_구조도_구조도_구조도0" xfId="2532" xr:uid="{00000000-0005-0000-0000-000029050000}"/>
    <cellStyle name="_도곡2교 교대(종점) 수량_암거수량(2)_04 BOX집_구조도_구조도_변경" xfId="2533" xr:uid="{00000000-0005-0000-0000-00002A050000}"/>
    <cellStyle name="_도곡2교 교대(종점) 수량_암거수량(2)_04 BOX집_구조도_구조도0" xfId="2534" xr:uid="{00000000-0005-0000-0000-00002B050000}"/>
    <cellStyle name="_도곡2교 교대(종점) 수량_암거수량(2)_04 BOX집_구조도_구조도0_1" xfId="2535" xr:uid="{00000000-0005-0000-0000-00002C050000}"/>
    <cellStyle name="_도곡2교 교대(종점) 수량_암거수량(2)_04 BOX집_구조도_구조도0_구조도0" xfId="2536" xr:uid="{00000000-0005-0000-0000-00002D050000}"/>
    <cellStyle name="_도곡2교 교대(종점) 수량_암거수량(2)_04 BOX집_구조도_구조도22" xfId="2537" xr:uid="{00000000-0005-0000-0000-00002E050000}"/>
    <cellStyle name="_도곡2교 교대(종점) 수량_암거수량(2)_04 BOX집_구조도_구조도-흙막이~" xfId="2538" xr:uid="{00000000-0005-0000-0000-00002F050000}"/>
    <cellStyle name="_도곡2교 교대(종점) 수량_암거수량(2)_04 BOX집_구조도_구조물도" xfId="2539" xr:uid="{00000000-0005-0000-0000-000030050000}"/>
    <cellStyle name="_도곡2교 교대(종점) 수량_암거수량(2)_04 BOX집_구조도_바닥막이구조" xfId="2540" xr:uid="{00000000-0005-0000-0000-000031050000}"/>
    <cellStyle name="_도곡2교 교대(종점) 수량_암거수량(2)_04 BOX집_구조도_바닥막이구조도" xfId="2541" xr:uid="{00000000-0005-0000-0000-000032050000}"/>
    <cellStyle name="_도곡2교 교대(종점) 수량_암거수량(2)_04 BOX집_구조도_보막이구조도" xfId="2542" xr:uid="{00000000-0005-0000-0000-000033050000}"/>
    <cellStyle name="_도곡2교 교대(종점) 수량_암거수량(2)_04 BOX집_구조도0" xfId="2543" xr:uid="{00000000-0005-0000-0000-000034050000}"/>
    <cellStyle name="_도곡2교 교대(종점) 수량_암거수량(2)_04 BOX집_구조도0_1" xfId="2544" xr:uid="{00000000-0005-0000-0000-000035050000}"/>
    <cellStyle name="_도곡2교 교대(종점) 수량_암거수량(2)_04 BOX집_구조도0_구조도" xfId="2545" xr:uid="{00000000-0005-0000-0000-000036050000}"/>
    <cellStyle name="_도곡2교 교대(종점) 수량_암거수량(2)_04 BOX집_구조도0_구조도_구조도0" xfId="2546" xr:uid="{00000000-0005-0000-0000-000037050000}"/>
    <cellStyle name="_도곡2교 교대(종점) 수량_암거수량(2)_04 BOX집_구조도0_구조도0" xfId="2547" xr:uid="{00000000-0005-0000-0000-000038050000}"/>
    <cellStyle name="_도곡2교 교대(종점) 수량_암거수량(2)_04 BOX집_구조도0_바닥막이구조" xfId="2548" xr:uid="{00000000-0005-0000-0000-000039050000}"/>
    <cellStyle name="_도곡2교 교대(종점) 수량_암거수량(2)_04 BOX집_구조도0_바닥막이구조도" xfId="2549" xr:uid="{00000000-0005-0000-0000-00003A050000}"/>
    <cellStyle name="_도곡2교 교대(종점) 수량_암거수량(2)_04 BOX집_바닥막이구조" xfId="2550" xr:uid="{00000000-0005-0000-0000-00003B050000}"/>
    <cellStyle name="_도곡2교 교대(종점) 수량_암거수량(2)_04 BOX집_설계내역(원본)" xfId="2551" xr:uid="{00000000-0005-0000-0000-00003C050000}"/>
    <cellStyle name="_도곡2교 교대(종점) 수량_암거수량(2)_04 BOX집_설계내역(원본)_설계내역(구미정)" xfId="2552" xr:uid="{00000000-0005-0000-0000-00003D050000}"/>
    <cellStyle name="_도곡2교 교대(종점) 수량_암거수량(2)_04 BOX집_설계내역(원본)_설계내역(원본)" xfId="2553" xr:uid="{00000000-0005-0000-0000-00003E050000}"/>
    <cellStyle name="_도곡2교 교대(종점) 수량_암거수량(2)_구조도" xfId="2554" xr:uid="{00000000-0005-0000-0000-00003F050000}"/>
    <cellStyle name="_도곡2교 교대(종점) 수량_암거수량(2)_구조도_계간수로" xfId="2555" xr:uid="{00000000-0005-0000-0000-000040050000}"/>
    <cellStyle name="_도곡2교 교대(종점) 수량_암거수량(2)_구조도_구조도" xfId="2556" xr:uid="{00000000-0005-0000-0000-000041050000}"/>
    <cellStyle name="_도곡2교 교대(종점) 수량_암거수량(2)_구조도_구조도." xfId="2557" xr:uid="{00000000-0005-0000-0000-000042050000}"/>
    <cellStyle name="_도곡2교 교대(종점) 수량_암거수량(2)_구조도_구조도_1" xfId="2558" xr:uid="{00000000-0005-0000-0000-000043050000}"/>
    <cellStyle name="_도곡2교 교대(종점) 수량_암거수량(2)_구조도_구조도_a" xfId="2559" xr:uid="{00000000-0005-0000-0000-000044050000}"/>
    <cellStyle name="_도곡2교 교대(종점) 수량_암거수량(2)_구조도_구조도_구조도" xfId="2560" xr:uid="{00000000-0005-0000-0000-000045050000}"/>
    <cellStyle name="_도곡2교 교대(종점) 수량_암거수량(2)_구조도_구조도_구조도0" xfId="2561" xr:uid="{00000000-0005-0000-0000-000046050000}"/>
    <cellStyle name="_도곡2교 교대(종점) 수량_암거수량(2)_구조도_구조도_변경" xfId="2562" xr:uid="{00000000-0005-0000-0000-000047050000}"/>
    <cellStyle name="_도곡2교 교대(종점) 수량_암거수량(2)_구조도_구조도0" xfId="2563" xr:uid="{00000000-0005-0000-0000-000048050000}"/>
    <cellStyle name="_도곡2교 교대(종점) 수량_암거수량(2)_구조도_구조도0_1" xfId="2564" xr:uid="{00000000-0005-0000-0000-000049050000}"/>
    <cellStyle name="_도곡2교 교대(종점) 수량_암거수량(2)_구조도_구조도0_구조도0" xfId="2565" xr:uid="{00000000-0005-0000-0000-00004A050000}"/>
    <cellStyle name="_도곡2교 교대(종점) 수량_암거수량(2)_구조도_구조도22" xfId="2566" xr:uid="{00000000-0005-0000-0000-00004B050000}"/>
    <cellStyle name="_도곡2교 교대(종점) 수량_암거수량(2)_구조도_구조도-흙막이~" xfId="2567" xr:uid="{00000000-0005-0000-0000-00004C050000}"/>
    <cellStyle name="_도곡2교 교대(종점) 수량_암거수량(2)_구조도_구조물도" xfId="2568" xr:uid="{00000000-0005-0000-0000-00004D050000}"/>
    <cellStyle name="_도곡2교 교대(종점) 수량_암거수량(2)_구조도_바닥막이구조" xfId="2569" xr:uid="{00000000-0005-0000-0000-00004E050000}"/>
    <cellStyle name="_도곡2교 교대(종점) 수량_암거수량(2)_구조도_바닥막이구조도" xfId="2570" xr:uid="{00000000-0005-0000-0000-00004F050000}"/>
    <cellStyle name="_도곡2교 교대(종점) 수량_암거수량(2)_구조도_보막이구조도" xfId="2571" xr:uid="{00000000-0005-0000-0000-000050050000}"/>
    <cellStyle name="_도곡2교 교대(종점) 수량_암거수량(2)_구조도0" xfId="2572" xr:uid="{00000000-0005-0000-0000-000051050000}"/>
    <cellStyle name="_도곡2교 교대(종점) 수량_암거수량(2)_구조도0_1" xfId="2573" xr:uid="{00000000-0005-0000-0000-000052050000}"/>
    <cellStyle name="_도곡2교 교대(종점) 수량_암거수량(2)_구조도0_구조도" xfId="2574" xr:uid="{00000000-0005-0000-0000-000053050000}"/>
    <cellStyle name="_도곡2교 교대(종점) 수량_암거수량(2)_구조도0_구조도_구조도0" xfId="2575" xr:uid="{00000000-0005-0000-0000-000054050000}"/>
    <cellStyle name="_도곡2교 교대(종점) 수량_암거수량(2)_구조도0_구조도0" xfId="2576" xr:uid="{00000000-0005-0000-0000-000055050000}"/>
    <cellStyle name="_도곡2교 교대(종점) 수량_암거수량(2)_구조도0_바닥막이구조" xfId="2577" xr:uid="{00000000-0005-0000-0000-000056050000}"/>
    <cellStyle name="_도곡2교 교대(종점) 수량_암거수량(2)_구조도0_바닥막이구조도" xfId="2578" xr:uid="{00000000-0005-0000-0000-000057050000}"/>
    <cellStyle name="_도곡2교 교대(종점) 수량_암거수량(2)_바닥막이구조" xfId="2579" xr:uid="{00000000-0005-0000-0000-000058050000}"/>
    <cellStyle name="_도곡2교 교대(종점) 수량_암거수량(2)_설계내역(원본)" xfId="2580" xr:uid="{00000000-0005-0000-0000-000059050000}"/>
    <cellStyle name="_도곡2교 교대(종점) 수량_암거수량(2)_설계내역(원본)_설계내역(구미정)" xfId="2581" xr:uid="{00000000-0005-0000-0000-00005A050000}"/>
    <cellStyle name="_도곡2교 교대(종점) 수량_암거수량(2)_설계내역(원본)_설계내역(원본)" xfId="2582" xr:uid="{00000000-0005-0000-0000-00005B050000}"/>
    <cellStyle name="_도곡2교 교대(종점) 수량_암거수량_04 BOX집" xfId="2583" xr:uid="{00000000-0005-0000-0000-00005C050000}"/>
    <cellStyle name="_도곡2교 교대(종점) 수량_암거수량_04 BOX집_구조도" xfId="2584" xr:uid="{00000000-0005-0000-0000-00005D050000}"/>
    <cellStyle name="_도곡2교 교대(종점) 수량_암거수량_04 BOX집_구조도_계간수로" xfId="2585" xr:uid="{00000000-0005-0000-0000-00005E050000}"/>
    <cellStyle name="_도곡2교 교대(종점) 수량_암거수량_04 BOX집_구조도_구조도" xfId="2586" xr:uid="{00000000-0005-0000-0000-00005F050000}"/>
    <cellStyle name="_도곡2교 교대(종점) 수량_암거수량_04 BOX집_구조도_구조도." xfId="2587" xr:uid="{00000000-0005-0000-0000-000060050000}"/>
    <cellStyle name="_도곡2교 교대(종점) 수량_암거수량_04 BOX집_구조도_구조도_1" xfId="2588" xr:uid="{00000000-0005-0000-0000-000061050000}"/>
    <cellStyle name="_도곡2교 교대(종점) 수량_암거수량_04 BOX집_구조도_구조도_a" xfId="2589" xr:uid="{00000000-0005-0000-0000-000062050000}"/>
    <cellStyle name="_도곡2교 교대(종점) 수량_암거수량_04 BOX집_구조도_구조도_구조도" xfId="2590" xr:uid="{00000000-0005-0000-0000-000063050000}"/>
    <cellStyle name="_도곡2교 교대(종점) 수량_암거수량_04 BOX집_구조도_구조도_구조도0" xfId="2591" xr:uid="{00000000-0005-0000-0000-000064050000}"/>
    <cellStyle name="_도곡2교 교대(종점) 수량_암거수량_04 BOX집_구조도_구조도_변경" xfId="2592" xr:uid="{00000000-0005-0000-0000-000065050000}"/>
    <cellStyle name="_도곡2교 교대(종점) 수량_암거수량_04 BOX집_구조도_구조도0" xfId="2593" xr:uid="{00000000-0005-0000-0000-000066050000}"/>
    <cellStyle name="_도곡2교 교대(종점) 수량_암거수량_04 BOX집_구조도_구조도0_1" xfId="2594" xr:uid="{00000000-0005-0000-0000-000067050000}"/>
    <cellStyle name="_도곡2교 교대(종점) 수량_암거수량_04 BOX집_구조도_구조도0_구조도0" xfId="2595" xr:uid="{00000000-0005-0000-0000-000068050000}"/>
    <cellStyle name="_도곡2교 교대(종점) 수량_암거수량_04 BOX집_구조도_구조도22" xfId="2596" xr:uid="{00000000-0005-0000-0000-000069050000}"/>
    <cellStyle name="_도곡2교 교대(종점) 수량_암거수량_04 BOX집_구조도_구조도-흙막이~" xfId="2597" xr:uid="{00000000-0005-0000-0000-00006A050000}"/>
    <cellStyle name="_도곡2교 교대(종점) 수량_암거수량_04 BOX집_구조도_구조물도" xfId="2598" xr:uid="{00000000-0005-0000-0000-00006B050000}"/>
    <cellStyle name="_도곡2교 교대(종점) 수량_암거수량_04 BOX집_구조도_바닥막이구조" xfId="2599" xr:uid="{00000000-0005-0000-0000-00006C050000}"/>
    <cellStyle name="_도곡2교 교대(종점) 수량_암거수량_04 BOX집_구조도_바닥막이구조도" xfId="2600" xr:uid="{00000000-0005-0000-0000-00006D050000}"/>
    <cellStyle name="_도곡2교 교대(종점) 수량_암거수량_04 BOX집_구조도_보막이구조도" xfId="2601" xr:uid="{00000000-0005-0000-0000-00006E050000}"/>
    <cellStyle name="_도곡2교 교대(종점) 수량_암거수량_04 BOX집_구조도0" xfId="2602" xr:uid="{00000000-0005-0000-0000-00006F050000}"/>
    <cellStyle name="_도곡2교 교대(종점) 수량_암거수량_04 BOX집_구조도0_1" xfId="2603" xr:uid="{00000000-0005-0000-0000-000070050000}"/>
    <cellStyle name="_도곡2교 교대(종점) 수량_암거수량_04 BOX집_구조도0_구조도" xfId="2604" xr:uid="{00000000-0005-0000-0000-000071050000}"/>
    <cellStyle name="_도곡2교 교대(종점) 수량_암거수량_04 BOX집_구조도0_구조도_구조도0" xfId="2605" xr:uid="{00000000-0005-0000-0000-000072050000}"/>
    <cellStyle name="_도곡2교 교대(종점) 수량_암거수량_04 BOX집_구조도0_구조도0" xfId="2606" xr:uid="{00000000-0005-0000-0000-000073050000}"/>
    <cellStyle name="_도곡2교 교대(종점) 수량_암거수량_04 BOX집_구조도0_바닥막이구조" xfId="2607" xr:uid="{00000000-0005-0000-0000-000074050000}"/>
    <cellStyle name="_도곡2교 교대(종점) 수량_암거수량_04 BOX집_구조도0_바닥막이구조도" xfId="2608" xr:uid="{00000000-0005-0000-0000-000075050000}"/>
    <cellStyle name="_도곡2교 교대(종점) 수량_암거수량_04 BOX집_바닥막이구조" xfId="2609" xr:uid="{00000000-0005-0000-0000-000076050000}"/>
    <cellStyle name="_도곡2교 교대(종점) 수량_암거수량_04 BOX집_설계내역(원본)" xfId="2610" xr:uid="{00000000-0005-0000-0000-000077050000}"/>
    <cellStyle name="_도곡2교 교대(종점) 수량_암거수량_04 BOX집_설계내역(원본)_설계내역(구미정)" xfId="2611" xr:uid="{00000000-0005-0000-0000-000078050000}"/>
    <cellStyle name="_도곡2교 교대(종점) 수량_암거수량_04 BOX집_설계내역(원본)_설계내역(원본)" xfId="2612" xr:uid="{00000000-0005-0000-0000-000079050000}"/>
    <cellStyle name="_도곡2교 교대(종점) 수량_암거수량_구조도" xfId="2613" xr:uid="{00000000-0005-0000-0000-00007A050000}"/>
    <cellStyle name="_도곡2교 교대(종점) 수량_암거수량_구조도_계간수로" xfId="2614" xr:uid="{00000000-0005-0000-0000-00007B050000}"/>
    <cellStyle name="_도곡2교 교대(종점) 수량_암거수량_구조도_구조도" xfId="2615" xr:uid="{00000000-0005-0000-0000-00007C050000}"/>
    <cellStyle name="_도곡2교 교대(종점) 수량_암거수량_구조도_구조도." xfId="2616" xr:uid="{00000000-0005-0000-0000-00007D050000}"/>
    <cellStyle name="_도곡2교 교대(종점) 수량_암거수량_구조도_구조도_1" xfId="2617" xr:uid="{00000000-0005-0000-0000-00007E050000}"/>
    <cellStyle name="_도곡2교 교대(종점) 수량_암거수량_구조도_구조도_a" xfId="2618" xr:uid="{00000000-0005-0000-0000-00007F050000}"/>
    <cellStyle name="_도곡2교 교대(종점) 수량_암거수량_구조도_구조도_구조도" xfId="2619" xr:uid="{00000000-0005-0000-0000-000080050000}"/>
    <cellStyle name="_도곡2교 교대(종점) 수량_암거수량_구조도_구조도_구조도0" xfId="2620" xr:uid="{00000000-0005-0000-0000-000081050000}"/>
    <cellStyle name="_도곡2교 교대(종점) 수량_암거수량_구조도_구조도_변경" xfId="2621" xr:uid="{00000000-0005-0000-0000-000082050000}"/>
    <cellStyle name="_도곡2교 교대(종점) 수량_암거수량_구조도_구조도0" xfId="2622" xr:uid="{00000000-0005-0000-0000-000083050000}"/>
    <cellStyle name="_도곡2교 교대(종점) 수량_암거수량_구조도_구조도0_1" xfId="2623" xr:uid="{00000000-0005-0000-0000-000084050000}"/>
    <cellStyle name="_도곡2교 교대(종점) 수량_암거수량_구조도_구조도0_구조도0" xfId="2624" xr:uid="{00000000-0005-0000-0000-000085050000}"/>
    <cellStyle name="_도곡2교 교대(종점) 수량_암거수량_구조도_구조도22" xfId="2625" xr:uid="{00000000-0005-0000-0000-000086050000}"/>
    <cellStyle name="_도곡2교 교대(종점) 수량_암거수량_구조도_구조도-흙막이~" xfId="2626" xr:uid="{00000000-0005-0000-0000-000087050000}"/>
    <cellStyle name="_도곡2교 교대(종점) 수량_암거수량_구조도_구조물도" xfId="2627" xr:uid="{00000000-0005-0000-0000-000088050000}"/>
    <cellStyle name="_도곡2교 교대(종점) 수량_암거수량_구조도_바닥막이구조" xfId="2628" xr:uid="{00000000-0005-0000-0000-000089050000}"/>
    <cellStyle name="_도곡2교 교대(종점) 수량_암거수량_구조도_바닥막이구조도" xfId="2629" xr:uid="{00000000-0005-0000-0000-00008A050000}"/>
    <cellStyle name="_도곡2교 교대(종점) 수량_암거수량_구조도_보막이구조도" xfId="2630" xr:uid="{00000000-0005-0000-0000-00008B050000}"/>
    <cellStyle name="_도곡2교 교대(종점) 수량_암거수량_구조도0" xfId="2631" xr:uid="{00000000-0005-0000-0000-00008C050000}"/>
    <cellStyle name="_도곡2교 교대(종점) 수량_암거수량_구조도0_1" xfId="2632" xr:uid="{00000000-0005-0000-0000-00008D050000}"/>
    <cellStyle name="_도곡2교 교대(종점) 수량_암거수량_구조도0_구조도" xfId="2633" xr:uid="{00000000-0005-0000-0000-00008E050000}"/>
    <cellStyle name="_도곡2교 교대(종점) 수량_암거수량_구조도0_구조도_구조도0" xfId="2634" xr:uid="{00000000-0005-0000-0000-00008F050000}"/>
    <cellStyle name="_도곡2교 교대(종점) 수량_암거수량_구조도0_구조도0" xfId="2635" xr:uid="{00000000-0005-0000-0000-000090050000}"/>
    <cellStyle name="_도곡2교 교대(종점) 수량_암거수량_구조도0_바닥막이구조" xfId="2636" xr:uid="{00000000-0005-0000-0000-000091050000}"/>
    <cellStyle name="_도곡2교 교대(종점) 수량_암거수량_구조도0_바닥막이구조도" xfId="2637" xr:uid="{00000000-0005-0000-0000-000092050000}"/>
    <cellStyle name="_도곡2교 교대(종점) 수량_암거수량_바닥막이구조" xfId="2638" xr:uid="{00000000-0005-0000-0000-000093050000}"/>
    <cellStyle name="_도곡2교 교대(종점) 수량_암거수량_설계내역(원본)" xfId="2639" xr:uid="{00000000-0005-0000-0000-000094050000}"/>
    <cellStyle name="_도곡2교 교대(종점) 수량_암거수량_설계내역(원본)_설계내역(구미정)" xfId="2640" xr:uid="{00000000-0005-0000-0000-000095050000}"/>
    <cellStyle name="_도곡2교 교대(종점) 수량_암거수량_설계내역(원본)_설계내역(원본)" xfId="2641" xr:uid="{00000000-0005-0000-0000-000096050000}"/>
    <cellStyle name="_도곡3교 교대 수량" xfId="375" xr:uid="{00000000-0005-0000-0000-000097050000}"/>
    <cellStyle name="_도곡3교 교대 수량_2(변경)-토공" xfId="376" xr:uid="{00000000-0005-0000-0000-000098050000}"/>
    <cellStyle name="_도곡3교 교대 수량_RAMP-E교-최종000" xfId="377" xr:uid="{00000000-0005-0000-0000-000099050000}"/>
    <cellStyle name="_도곡3교 교대 수량_RAMP-E교-최종000_시방서" xfId="378" xr:uid="{00000000-0005-0000-0000-00009A050000}"/>
    <cellStyle name="_도곡3교 교대 수량_RAMP-E교-최종000_파도 - 모항선 횡배수관 확장" xfId="379" xr:uid="{00000000-0005-0000-0000-00009B050000}"/>
    <cellStyle name="_도곡3교 교대 수량_RAMP-E교-최종000_파도 - 모항선 횡배수관 확장_시방서" xfId="380" xr:uid="{00000000-0005-0000-0000-00009C050000}"/>
    <cellStyle name="_도곡3교 교대 수량_구조도" xfId="2642" xr:uid="{00000000-0005-0000-0000-00009D050000}"/>
    <cellStyle name="_도곡3교 교대 수량_구조도_계간수로" xfId="2643" xr:uid="{00000000-0005-0000-0000-00009E050000}"/>
    <cellStyle name="_도곡3교 교대 수량_구조도_구조도" xfId="2644" xr:uid="{00000000-0005-0000-0000-00009F050000}"/>
    <cellStyle name="_도곡3교 교대 수량_구조도_구조도." xfId="2645" xr:uid="{00000000-0005-0000-0000-0000A0050000}"/>
    <cellStyle name="_도곡3교 교대 수량_구조도_구조도_1" xfId="2646" xr:uid="{00000000-0005-0000-0000-0000A1050000}"/>
    <cellStyle name="_도곡3교 교대 수량_구조도_구조도_a" xfId="2647" xr:uid="{00000000-0005-0000-0000-0000A2050000}"/>
    <cellStyle name="_도곡3교 교대 수량_구조도_구조도_구조도" xfId="2648" xr:uid="{00000000-0005-0000-0000-0000A3050000}"/>
    <cellStyle name="_도곡3교 교대 수량_구조도_구조도_구조도0" xfId="2649" xr:uid="{00000000-0005-0000-0000-0000A4050000}"/>
    <cellStyle name="_도곡3교 교대 수량_구조도_구조도_변경" xfId="2650" xr:uid="{00000000-0005-0000-0000-0000A5050000}"/>
    <cellStyle name="_도곡3교 교대 수량_구조도_구조도0" xfId="2651" xr:uid="{00000000-0005-0000-0000-0000A6050000}"/>
    <cellStyle name="_도곡3교 교대 수량_구조도_구조도0_1" xfId="2652" xr:uid="{00000000-0005-0000-0000-0000A7050000}"/>
    <cellStyle name="_도곡3교 교대 수량_구조도_구조도0_구조도0" xfId="2653" xr:uid="{00000000-0005-0000-0000-0000A8050000}"/>
    <cellStyle name="_도곡3교 교대 수량_구조도_구조도22" xfId="2654" xr:uid="{00000000-0005-0000-0000-0000A9050000}"/>
    <cellStyle name="_도곡3교 교대 수량_구조도_구조도-흙막이~" xfId="2655" xr:uid="{00000000-0005-0000-0000-0000AA050000}"/>
    <cellStyle name="_도곡3교 교대 수량_구조도_구조물도" xfId="2656" xr:uid="{00000000-0005-0000-0000-0000AB050000}"/>
    <cellStyle name="_도곡3교 교대 수량_구조도_바닥막이구조" xfId="2657" xr:uid="{00000000-0005-0000-0000-0000AC050000}"/>
    <cellStyle name="_도곡3교 교대 수량_구조도_바닥막이구조도" xfId="2658" xr:uid="{00000000-0005-0000-0000-0000AD050000}"/>
    <cellStyle name="_도곡3교 교대 수량_구조도_보막이구조도" xfId="2659" xr:uid="{00000000-0005-0000-0000-0000AE050000}"/>
    <cellStyle name="_도곡3교 교대 수량_구조도0" xfId="2660" xr:uid="{00000000-0005-0000-0000-0000AF050000}"/>
    <cellStyle name="_도곡3교 교대 수량_구조도0_1" xfId="2661" xr:uid="{00000000-0005-0000-0000-0000B0050000}"/>
    <cellStyle name="_도곡3교 교대 수량_구조도0_구조도" xfId="2662" xr:uid="{00000000-0005-0000-0000-0000B1050000}"/>
    <cellStyle name="_도곡3교 교대 수량_구조도0_구조도_구조도0" xfId="2663" xr:uid="{00000000-0005-0000-0000-0000B2050000}"/>
    <cellStyle name="_도곡3교 교대 수량_구조도0_구조도0" xfId="2664" xr:uid="{00000000-0005-0000-0000-0000B3050000}"/>
    <cellStyle name="_도곡3교 교대 수량_구조도0_바닥막이구조" xfId="2665" xr:uid="{00000000-0005-0000-0000-0000B4050000}"/>
    <cellStyle name="_도곡3교 교대 수량_구조도0_바닥막이구조도" xfId="2666" xr:uid="{00000000-0005-0000-0000-0000B5050000}"/>
    <cellStyle name="_도곡3교 교대 수량_바닥막이구조" xfId="2667" xr:uid="{00000000-0005-0000-0000-0000B6050000}"/>
    <cellStyle name="_도곡3교 교대 수량_설계내역(원본)" xfId="2668" xr:uid="{00000000-0005-0000-0000-0000B7050000}"/>
    <cellStyle name="_도곡3교 교대 수량_설계내역(원본)_설계내역(구미정)" xfId="2669" xr:uid="{00000000-0005-0000-0000-0000B8050000}"/>
    <cellStyle name="_도곡3교 교대 수량_설계내역(원본)_설계내역(원본)" xfId="2670" xr:uid="{00000000-0005-0000-0000-0000B9050000}"/>
    <cellStyle name="_도곡3교 교대 수량_시방서" xfId="381" xr:uid="{00000000-0005-0000-0000-0000BA050000}"/>
    <cellStyle name="_도곡3교 교대 수량_신촌-유곡(암거)" xfId="2671" xr:uid="{00000000-0005-0000-0000-0000BB050000}"/>
    <cellStyle name="_도곡3교 교대 수량_신촌-유곡(암거)_04 BOX집" xfId="2672" xr:uid="{00000000-0005-0000-0000-0000BC050000}"/>
    <cellStyle name="_도곡3교 교대 수량_신촌-유곡(암거)_04 BOX집_구조도" xfId="2673" xr:uid="{00000000-0005-0000-0000-0000BD050000}"/>
    <cellStyle name="_도곡3교 교대 수량_신촌-유곡(암거)_04 BOX집_구조도_계간수로" xfId="2674" xr:uid="{00000000-0005-0000-0000-0000BE050000}"/>
    <cellStyle name="_도곡3교 교대 수량_신촌-유곡(암거)_04 BOX집_구조도_구조도" xfId="2675" xr:uid="{00000000-0005-0000-0000-0000BF050000}"/>
    <cellStyle name="_도곡3교 교대 수량_신촌-유곡(암거)_04 BOX집_구조도_구조도." xfId="2676" xr:uid="{00000000-0005-0000-0000-0000C0050000}"/>
    <cellStyle name="_도곡3교 교대 수량_신촌-유곡(암거)_04 BOX집_구조도_구조도_1" xfId="2677" xr:uid="{00000000-0005-0000-0000-0000C1050000}"/>
    <cellStyle name="_도곡3교 교대 수량_신촌-유곡(암거)_04 BOX집_구조도_구조도_a" xfId="2678" xr:uid="{00000000-0005-0000-0000-0000C2050000}"/>
    <cellStyle name="_도곡3교 교대 수량_신촌-유곡(암거)_04 BOX집_구조도_구조도_구조도" xfId="2679" xr:uid="{00000000-0005-0000-0000-0000C3050000}"/>
    <cellStyle name="_도곡3교 교대 수량_신촌-유곡(암거)_04 BOX집_구조도_구조도_구조도0" xfId="2680" xr:uid="{00000000-0005-0000-0000-0000C4050000}"/>
    <cellStyle name="_도곡3교 교대 수량_신촌-유곡(암거)_04 BOX집_구조도_구조도_변경" xfId="2681" xr:uid="{00000000-0005-0000-0000-0000C5050000}"/>
    <cellStyle name="_도곡3교 교대 수량_신촌-유곡(암거)_04 BOX집_구조도_구조도0" xfId="2682" xr:uid="{00000000-0005-0000-0000-0000C6050000}"/>
    <cellStyle name="_도곡3교 교대 수량_신촌-유곡(암거)_04 BOX집_구조도_구조도0_1" xfId="2683" xr:uid="{00000000-0005-0000-0000-0000C7050000}"/>
    <cellStyle name="_도곡3교 교대 수량_신촌-유곡(암거)_04 BOX집_구조도_구조도0_구조도0" xfId="2684" xr:uid="{00000000-0005-0000-0000-0000C8050000}"/>
    <cellStyle name="_도곡3교 교대 수량_신촌-유곡(암거)_04 BOX집_구조도_구조도22" xfId="2685" xr:uid="{00000000-0005-0000-0000-0000C9050000}"/>
    <cellStyle name="_도곡3교 교대 수량_신촌-유곡(암거)_04 BOX집_구조도_구조도-흙막이~" xfId="2686" xr:uid="{00000000-0005-0000-0000-0000CA050000}"/>
    <cellStyle name="_도곡3교 교대 수량_신촌-유곡(암거)_04 BOX집_구조도_구조물도" xfId="2687" xr:uid="{00000000-0005-0000-0000-0000CB050000}"/>
    <cellStyle name="_도곡3교 교대 수량_신촌-유곡(암거)_04 BOX집_구조도_바닥막이구조" xfId="2688" xr:uid="{00000000-0005-0000-0000-0000CC050000}"/>
    <cellStyle name="_도곡3교 교대 수량_신촌-유곡(암거)_04 BOX집_구조도_바닥막이구조도" xfId="2689" xr:uid="{00000000-0005-0000-0000-0000CD050000}"/>
    <cellStyle name="_도곡3교 교대 수량_신촌-유곡(암거)_04 BOX집_구조도_보막이구조도" xfId="2690" xr:uid="{00000000-0005-0000-0000-0000CE050000}"/>
    <cellStyle name="_도곡3교 교대 수량_신촌-유곡(암거)_04 BOX집_구조도0" xfId="2691" xr:uid="{00000000-0005-0000-0000-0000CF050000}"/>
    <cellStyle name="_도곡3교 교대 수량_신촌-유곡(암거)_04 BOX집_구조도0_1" xfId="2692" xr:uid="{00000000-0005-0000-0000-0000D0050000}"/>
    <cellStyle name="_도곡3교 교대 수량_신촌-유곡(암거)_04 BOX집_구조도0_구조도" xfId="2693" xr:uid="{00000000-0005-0000-0000-0000D1050000}"/>
    <cellStyle name="_도곡3교 교대 수량_신촌-유곡(암거)_04 BOX집_구조도0_구조도_구조도0" xfId="2694" xr:uid="{00000000-0005-0000-0000-0000D2050000}"/>
    <cellStyle name="_도곡3교 교대 수량_신촌-유곡(암거)_04 BOX집_구조도0_구조도0" xfId="2695" xr:uid="{00000000-0005-0000-0000-0000D3050000}"/>
    <cellStyle name="_도곡3교 교대 수량_신촌-유곡(암거)_04 BOX집_구조도0_바닥막이구조" xfId="2696" xr:uid="{00000000-0005-0000-0000-0000D4050000}"/>
    <cellStyle name="_도곡3교 교대 수량_신촌-유곡(암거)_04 BOX집_구조도0_바닥막이구조도" xfId="2697" xr:uid="{00000000-0005-0000-0000-0000D5050000}"/>
    <cellStyle name="_도곡3교 교대 수량_신촌-유곡(암거)_04 BOX집_바닥막이구조" xfId="2698" xr:uid="{00000000-0005-0000-0000-0000D6050000}"/>
    <cellStyle name="_도곡3교 교대 수량_신촌-유곡(암거)_04 BOX집_설계내역(원본)" xfId="2699" xr:uid="{00000000-0005-0000-0000-0000D7050000}"/>
    <cellStyle name="_도곡3교 교대 수량_신촌-유곡(암거)_04 BOX집_설계내역(원본)_설계내역(구미정)" xfId="2700" xr:uid="{00000000-0005-0000-0000-0000D8050000}"/>
    <cellStyle name="_도곡3교 교대 수량_신촌-유곡(암거)_04 BOX집_설계내역(원본)_설계내역(원본)" xfId="2701" xr:uid="{00000000-0005-0000-0000-0000D9050000}"/>
    <cellStyle name="_도곡3교 교대 수량_신촌-유곡(암거)_구조도" xfId="2702" xr:uid="{00000000-0005-0000-0000-0000DA050000}"/>
    <cellStyle name="_도곡3교 교대 수량_신촌-유곡(암거)_구조도_계간수로" xfId="2703" xr:uid="{00000000-0005-0000-0000-0000DB050000}"/>
    <cellStyle name="_도곡3교 교대 수량_신촌-유곡(암거)_구조도_구조도" xfId="2704" xr:uid="{00000000-0005-0000-0000-0000DC050000}"/>
    <cellStyle name="_도곡3교 교대 수량_신촌-유곡(암거)_구조도_구조도." xfId="2705" xr:uid="{00000000-0005-0000-0000-0000DD050000}"/>
    <cellStyle name="_도곡3교 교대 수량_신촌-유곡(암거)_구조도_구조도_1" xfId="2706" xr:uid="{00000000-0005-0000-0000-0000DE050000}"/>
    <cellStyle name="_도곡3교 교대 수량_신촌-유곡(암거)_구조도_구조도_a" xfId="2707" xr:uid="{00000000-0005-0000-0000-0000DF050000}"/>
    <cellStyle name="_도곡3교 교대 수량_신촌-유곡(암거)_구조도_구조도_구조도" xfId="2708" xr:uid="{00000000-0005-0000-0000-0000E0050000}"/>
    <cellStyle name="_도곡3교 교대 수량_신촌-유곡(암거)_구조도_구조도_구조도0" xfId="2709" xr:uid="{00000000-0005-0000-0000-0000E1050000}"/>
    <cellStyle name="_도곡3교 교대 수량_신촌-유곡(암거)_구조도_구조도_변경" xfId="2710" xr:uid="{00000000-0005-0000-0000-0000E2050000}"/>
    <cellStyle name="_도곡3교 교대 수량_신촌-유곡(암거)_구조도_구조도0" xfId="2711" xr:uid="{00000000-0005-0000-0000-0000E3050000}"/>
    <cellStyle name="_도곡3교 교대 수량_신촌-유곡(암거)_구조도_구조도0_1" xfId="2712" xr:uid="{00000000-0005-0000-0000-0000E4050000}"/>
    <cellStyle name="_도곡3교 교대 수량_신촌-유곡(암거)_구조도_구조도0_구조도0" xfId="2713" xr:uid="{00000000-0005-0000-0000-0000E5050000}"/>
    <cellStyle name="_도곡3교 교대 수량_신촌-유곡(암거)_구조도_구조도22" xfId="2714" xr:uid="{00000000-0005-0000-0000-0000E6050000}"/>
    <cellStyle name="_도곡3교 교대 수량_신촌-유곡(암거)_구조도_구조도-흙막이~" xfId="2715" xr:uid="{00000000-0005-0000-0000-0000E7050000}"/>
    <cellStyle name="_도곡3교 교대 수량_신촌-유곡(암거)_구조도_구조물도" xfId="2716" xr:uid="{00000000-0005-0000-0000-0000E8050000}"/>
    <cellStyle name="_도곡3교 교대 수량_신촌-유곡(암거)_구조도_바닥막이구조" xfId="2717" xr:uid="{00000000-0005-0000-0000-0000E9050000}"/>
    <cellStyle name="_도곡3교 교대 수량_신촌-유곡(암거)_구조도_바닥막이구조도" xfId="2718" xr:uid="{00000000-0005-0000-0000-0000EA050000}"/>
    <cellStyle name="_도곡3교 교대 수량_신촌-유곡(암거)_구조도_보막이구조도" xfId="2719" xr:uid="{00000000-0005-0000-0000-0000EB050000}"/>
    <cellStyle name="_도곡3교 교대 수량_신촌-유곡(암거)_구조도0" xfId="2720" xr:uid="{00000000-0005-0000-0000-0000EC050000}"/>
    <cellStyle name="_도곡3교 교대 수량_신촌-유곡(암거)_구조도0_1" xfId="2721" xr:uid="{00000000-0005-0000-0000-0000ED050000}"/>
    <cellStyle name="_도곡3교 교대 수량_신촌-유곡(암거)_구조도0_구조도" xfId="2722" xr:uid="{00000000-0005-0000-0000-0000EE050000}"/>
    <cellStyle name="_도곡3교 교대 수량_신촌-유곡(암거)_구조도0_구조도_구조도0" xfId="2723" xr:uid="{00000000-0005-0000-0000-0000EF050000}"/>
    <cellStyle name="_도곡3교 교대 수량_신촌-유곡(암거)_구조도0_구조도0" xfId="2724" xr:uid="{00000000-0005-0000-0000-0000F0050000}"/>
    <cellStyle name="_도곡3교 교대 수량_신촌-유곡(암거)_구조도0_바닥막이구조" xfId="2725" xr:uid="{00000000-0005-0000-0000-0000F1050000}"/>
    <cellStyle name="_도곡3교 교대 수량_신촌-유곡(암거)_구조도0_바닥막이구조도" xfId="2726" xr:uid="{00000000-0005-0000-0000-0000F2050000}"/>
    <cellStyle name="_도곡3교 교대 수량_신촌-유곡(암거)_바닥막이구조" xfId="2727" xr:uid="{00000000-0005-0000-0000-0000F3050000}"/>
    <cellStyle name="_도곡3교 교대 수량_신촌-유곡(암거)_설계내역(원본)" xfId="2728" xr:uid="{00000000-0005-0000-0000-0000F4050000}"/>
    <cellStyle name="_도곡3교 교대 수량_신촌-유곡(암거)_설계내역(원본)_설계내역(구미정)" xfId="2729" xr:uid="{00000000-0005-0000-0000-0000F5050000}"/>
    <cellStyle name="_도곡3교 교대 수량_신촌-유곡(암거)_설계내역(원본)_설계내역(원본)" xfId="2730" xr:uid="{00000000-0005-0000-0000-0000F6050000}"/>
    <cellStyle name="_도곡3교 교대 수량_암거수량" xfId="2731" xr:uid="{00000000-0005-0000-0000-0000F7050000}"/>
    <cellStyle name="_도곡3교 교대 수량_암거수량(2)" xfId="2732" xr:uid="{00000000-0005-0000-0000-0000F8050000}"/>
    <cellStyle name="_도곡3교 교대 수량_암거수량(2)_04 BOX집" xfId="2733" xr:uid="{00000000-0005-0000-0000-0000F9050000}"/>
    <cellStyle name="_도곡3교 교대 수량_암거수량(2)_04 BOX집_구조도" xfId="2734" xr:uid="{00000000-0005-0000-0000-0000FA050000}"/>
    <cellStyle name="_도곡3교 교대 수량_암거수량(2)_04 BOX집_구조도_계간수로" xfId="2735" xr:uid="{00000000-0005-0000-0000-0000FB050000}"/>
    <cellStyle name="_도곡3교 교대 수량_암거수량(2)_04 BOX집_구조도_구조도" xfId="2736" xr:uid="{00000000-0005-0000-0000-0000FC050000}"/>
    <cellStyle name="_도곡3교 교대 수량_암거수량(2)_04 BOX집_구조도_구조도." xfId="2737" xr:uid="{00000000-0005-0000-0000-0000FD050000}"/>
    <cellStyle name="_도곡3교 교대 수량_암거수량(2)_04 BOX집_구조도_구조도_1" xfId="2738" xr:uid="{00000000-0005-0000-0000-0000FE050000}"/>
    <cellStyle name="_도곡3교 교대 수량_암거수량(2)_04 BOX집_구조도_구조도_a" xfId="2739" xr:uid="{00000000-0005-0000-0000-0000FF050000}"/>
    <cellStyle name="_도곡3교 교대 수량_암거수량(2)_04 BOX집_구조도_구조도_구조도" xfId="2740" xr:uid="{00000000-0005-0000-0000-000000060000}"/>
    <cellStyle name="_도곡3교 교대 수량_암거수량(2)_04 BOX집_구조도_구조도_구조도0" xfId="2741" xr:uid="{00000000-0005-0000-0000-000001060000}"/>
    <cellStyle name="_도곡3교 교대 수량_암거수량(2)_04 BOX집_구조도_구조도_변경" xfId="2742" xr:uid="{00000000-0005-0000-0000-000002060000}"/>
    <cellStyle name="_도곡3교 교대 수량_암거수량(2)_04 BOX집_구조도_구조도0" xfId="2743" xr:uid="{00000000-0005-0000-0000-000003060000}"/>
    <cellStyle name="_도곡3교 교대 수량_암거수량(2)_04 BOX집_구조도_구조도0_1" xfId="2744" xr:uid="{00000000-0005-0000-0000-000004060000}"/>
    <cellStyle name="_도곡3교 교대 수량_암거수량(2)_04 BOX집_구조도_구조도0_구조도0" xfId="2745" xr:uid="{00000000-0005-0000-0000-000005060000}"/>
    <cellStyle name="_도곡3교 교대 수량_암거수량(2)_04 BOX집_구조도_구조도22" xfId="2746" xr:uid="{00000000-0005-0000-0000-000006060000}"/>
    <cellStyle name="_도곡3교 교대 수량_암거수량(2)_04 BOX집_구조도_구조도-흙막이~" xfId="2747" xr:uid="{00000000-0005-0000-0000-000007060000}"/>
    <cellStyle name="_도곡3교 교대 수량_암거수량(2)_04 BOX집_구조도_구조물도" xfId="2748" xr:uid="{00000000-0005-0000-0000-000008060000}"/>
    <cellStyle name="_도곡3교 교대 수량_암거수량(2)_04 BOX집_구조도_바닥막이구조" xfId="2749" xr:uid="{00000000-0005-0000-0000-000009060000}"/>
    <cellStyle name="_도곡3교 교대 수량_암거수량(2)_04 BOX집_구조도_바닥막이구조도" xfId="2750" xr:uid="{00000000-0005-0000-0000-00000A060000}"/>
    <cellStyle name="_도곡3교 교대 수량_암거수량(2)_04 BOX집_구조도_보막이구조도" xfId="2751" xr:uid="{00000000-0005-0000-0000-00000B060000}"/>
    <cellStyle name="_도곡3교 교대 수량_암거수량(2)_04 BOX집_구조도0" xfId="2752" xr:uid="{00000000-0005-0000-0000-00000C060000}"/>
    <cellStyle name="_도곡3교 교대 수량_암거수량(2)_04 BOX집_구조도0_1" xfId="2753" xr:uid="{00000000-0005-0000-0000-00000D060000}"/>
    <cellStyle name="_도곡3교 교대 수량_암거수량(2)_04 BOX집_구조도0_구조도" xfId="2754" xr:uid="{00000000-0005-0000-0000-00000E060000}"/>
    <cellStyle name="_도곡3교 교대 수량_암거수량(2)_04 BOX집_구조도0_구조도_구조도0" xfId="2755" xr:uid="{00000000-0005-0000-0000-00000F060000}"/>
    <cellStyle name="_도곡3교 교대 수량_암거수량(2)_04 BOX집_구조도0_구조도0" xfId="2756" xr:uid="{00000000-0005-0000-0000-000010060000}"/>
    <cellStyle name="_도곡3교 교대 수량_암거수량(2)_04 BOX집_구조도0_바닥막이구조" xfId="2757" xr:uid="{00000000-0005-0000-0000-000011060000}"/>
    <cellStyle name="_도곡3교 교대 수량_암거수량(2)_04 BOX집_구조도0_바닥막이구조도" xfId="2758" xr:uid="{00000000-0005-0000-0000-000012060000}"/>
    <cellStyle name="_도곡3교 교대 수량_암거수량(2)_04 BOX집_바닥막이구조" xfId="2759" xr:uid="{00000000-0005-0000-0000-000013060000}"/>
    <cellStyle name="_도곡3교 교대 수량_암거수량(2)_04 BOX집_설계내역(원본)" xfId="2760" xr:uid="{00000000-0005-0000-0000-000014060000}"/>
    <cellStyle name="_도곡3교 교대 수량_암거수량(2)_04 BOX집_설계내역(원본)_설계내역(구미정)" xfId="2761" xr:uid="{00000000-0005-0000-0000-000015060000}"/>
    <cellStyle name="_도곡3교 교대 수량_암거수량(2)_04 BOX집_설계내역(원본)_설계내역(원본)" xfId="2762" xr:uid="{00000000-0005-0000-0000-000016060000}"/>
    <cellStyle name="_도곡3교 교대 수량_암거수량(2)_구조도" xfId="2763" xr:uid="{00000000-0005-0000-0000-000017060000}"/>
    <cellStyle name="_도곡3교 교대 수량_암거수량(2)_구조도_계간수로" xfId="2764" xr:uid="{00000000-0005-0000-0000-000018060000}"/>
    <cellStyle name="_도곡3교 교대 수량_암거수량(2)_구조도_구조도" xfId="2765" xr:uid="{00000000-0005-0000-0000-000019060000}"/>
    <cellStyle name="_도곡3교 교대 수량_암거수량(2)_구조도_구조도." xfId="2766" xr:uid="{00000000-0005-0000-0000-00001A060000}"/>
    <cellStyle name="_도곡3교 교대 수량_암거수량(2)_구조도_구조도_1" xfId="2767" xr:uid="{00000000-0005-0000-0000-00001B060000}"/>
    <cellStyle name="_도곡3교 교대 수량_암거수량(2)_구조도_구조도_a" xfId="2768" xr:uid="{00000000-0005-0000-0000-00001C060000}"/>
    <cellStyle name="_도곡3교 교대 수량_암거수량(2)_구조도_구조도_구조도" xfId="2769" xr:uid="{00000000-0005-0000-0000-00001D060000}"/>
    <cellStyle name="_도곡3교 교대 수량_암거수량(2)_구조도_구조도_구조도0" xfId="2770" xr:uid="{00000000-0005-0000-0000-00001E060000}"/>
    <cellStyle name="_도곡3교 교대 수량_암거수량(2)_구조도_구조도_변경" xfId="2771" xr:uid="{00000000-0005-0000-0000-00001F060000}"/>
    <cellStyle name="_도곡3교 교대 수량_암거수량(2)_구조도_구조도0" xfId="2772" xr:uid="{00000000-0005-0000-0000-000020060000}"/>
    <cellStyle name="_도곡3교 교대 수량_암거수량(2)_구조도_구조도0_1" xfId="2773" xr:uid="{00000000-0005-0000-0000-000021060000}"/>
    <cellStyle name="_도곡3교 교대 수량_암거수량(2)_구조도_구조도0_구조도0" xfId="2774" xr:uid="{00000000-0005-0000-0000-000022060000}"/>
    <cellStyle name="_도곡3교 교대 수량_암거수량(2)_구조도_구조도22" xfId="2775" xr:uid="{00000000-0005-0000-0000-000023060000}"/>
    <cellStyle name="_도곡3교 교대 수량_암거수량(2)_구조도_구조도-흙막이~" xfId="2776" xr:uid="{00000000-0005-0000-0000-000024060000}"/>
    <cellStyle name="_도곡3교 교대 수량_암거수량(2)_구조도_구조물도" xfId="2777" xr:uid="{00000000-0005-0000-0000-000025060000}"/>
    <cellStyle name="_도곡3교 교대 수량_암거수량(2)_구조도_바닥막이구조" xfId="2778" xr:uid="{00000000-0005-0000-0000-000026060000}"/>
    <cellStyle name="_도곡3교 교대 수량_암거수량(2)_구조도_바닥막이구조도" xfId="2779" xr:uid="{00000000-0005-0000-0000-000027060000}"/>
    <cellStyle name="_도곡3교 교대 수량_암거수량(2)_구조도_보막이구조도" xfId="2780" xr:uid="{00000000-0005-0000-0000-000028060000}"/>
    <cellStyle name="_도곡3교 교대 수량_암거수량(2)_구조도0" xfId="2781" xr:uid="{00000000-0005-0000-0000-000029060000}"/>
    <cellStyle name="_도곡3교 교대 수량_암거수량(2)_구조도0_1" xfId="2782" xr:uid="{00000000-0005-0000-0000-00002A060000}"/>
    <cellStyle name="_도곡3교 교대 수량_암거수량(2)_구조도0_구조도" xfId="2783" xr:uid="{00000000-0005-0000-0000-00002B060000}"/>
    <cellStyle name="_도곡3교 교대 수량_암거수량(2)_구조도0_구조도_구조도0" xfId="2784" xr:uid="{00000000-0005-0000-0000-00002C060000}"/>
    <cellStyle name="_도곡3교 교대 수량_암거수량(2)_구조도0_구조도0" xfId="2785" xr:uid="{00000000-0005-0000-0000-00002D060000}"/>
    <cellStyle name="_도곡3교 교대 수량_암거수량(2)_구조도0_바닥막이구조" xfId="2786" xr:uid="{00000000-0005-0000-0000-00002E060000}"/>
    <cellStyle name="_도곡3교 교대 수량_암거수량(2)_구조도0_바닥막이구조도" xfId="2787" xr:uid="{00000000-0005-0000-0000-00002F060000}"/>
    <cellStyle name="_도곡3교 교대 수량_암거수량(2)_바닥막이구조" xfId="2788" xr:uid="{00000000-0005-0000-0000-000030060000}"/>
    <cellStyle name="_도곡3교 교대 수량_암거수량(2)_설계내역(원본)" xfId="2789" xr:uid="{00000000-0005-0000-0000-000031060000}"/>
    <cellStyle name="_도곡3교 교대 수량_암거수량(2)_설계내역(원본)_설계내역(구미정)" xfId="2790" xr:uid="{00000000-0005-0000-0000-000032060000}"/>
    <cellStyle name="_도곡3교 교대 수량_암거수량(2)_설계내역(원본)_설계내역(원본)" xfId="2791" xr:uid="{00000000-0005-0000-0000-000033060000}"/>
    <cellStyle name="_도곡3교 교대 수량_암거수량_04 BOX집" xfId="2792" xr:uid="{00000000-0005-0000-0000-000034060000}"/>
    <cellStyle name="_도곡3교 교대 수량_암거수량_04 BOX집_구조도" xfId="2793" xr:uid="{00000000-0005-0000-0000-000035060000}"/>
    <cellStyle name="_도곡3교 교대 수량_암거수량_04 BOX집_구조도_계간수로" xfId="2794" xr:uid="{00000000-0005-0000-0000-000036060000}"/>
    <cellStyle name="_도곡3교 교대 수량_암거수량_04 BOX집_구조도_구조도" xfId="2795" xr:uid="{00000000-0005-0000-0000-000037060000}"/>
    <cellStyle name="_도곡3교 교대 수량_암거수량_04 BOX집_구조도_구조도." xfId="2796" xr:uid="{00000000-0005-0000-0000-000038060000}"/>
    <cellStyle name="_도곡3교 교대 수량_암거수량_04 BOX집_구조도_구조도_1" xfId="2797" xr:uid="{00000000-0005-0000-0000-000039060000}"/>
    <cellStyle name="_도곡3교 교대 수량_암거수량_04 BOX집_구조도_구조도_a" xfId="2798" xr:uid="{00000000-0005-0000-0000-00003A060000}"/>
    <cellStyle name="_도곡3교 교대 수량_암거수량_04 BOX집_구조도_구조도_구조도" xfId="2799" xr:uid="{00000000-0005-0000-0000-00003B060000}"/>
    <cellStyle name="_도곡3교 교대 수량_암거수량_04 BOX집_구조도_구조도_구조도0" xfId="2800" xr:uid="{00000000-0005-0000-0000-00003C060000}"/>
    <cellStyle name="_도곡3교 교대 수량_암거수량_04 BOX집_구조도_구조도_변경" xfId="2801" xr:uid="{00000000-0005-0000-0000-00003D060000}"/>
    <cellStyle name="_도곡3교 교대 수량_암거수량_04 BOX집_구조도_구조도0" xfId="2802" xr:uid="{00000000-0005-0000-0000-00003E060000}"/>
    <cellStyle name="_도곡3교 교대 수량_암거수량_04 BOX집_구조도_구조도0_1" xfId="2803" xr:uid="{00000000-0005-0000-0000-00003F060000}"/>
    <cellStyle name="_도곡3교 교대 수량_암거수량_04 BOX집_구조도_구조도0_구조도0" xfId="2804" xr:uid="{00000000-0005-0000-0000-000040060000}"/>
    <cellStyle name="_도곡3교 교대 수량_암거수량_04 BOX집_구조도_구조도22" xfId="2805" xr:uid="{00000000-0005-0000-0000-000041060000}"/>
    <cellStyle name="_도곡3교 교대 수량_암거수량_04 BOX집_구조도_구조도-흙막이~" xfId="2806" xr:uid="{00000000-0005-0000-0000-000042060000}"/>
    <cellStyle name="_도곡3교 교대 수량_암거수량_04 BOX집_구조도_구조물도" xfId="2807" xr:uid="{00000000-0005-0000-0000-000043060000}"/>
    <cellStyle name="_도곡3교 교대 수량_암거수량_04 BOX집_구조도_바닥막이구조" xfId="2808" xr:uid="{00000000-0005-0000-0000-000044060000}"/>
    <cellStyle name="_도곡3교 교대 수량_암거수량_04 BOX집_구조도_바닥막이구조도" xfId="2809" xr:uid="{00000000-0005-0000-0000-000045060000}"/>
    <cellStyle name="_도곡3교 교대 수량_암거수량_04 BOX집_구조도_보막이구조도" xfId="2810" xr:uid="{00000000-0005-0000-0000-000046060000}"/>
    <cellStyle name="_도곡3교 교대 수량_암거수량_04 BOX집_구조도0" xfId="2811" xr:uid="{00000000-0005-0000-0000-000047060000}"/>
    <cellStyle name="_도곡3교 교대 수량_암거수량_04 BOX집_구조도0_1" xfId="2812" xr:uid="{00000000-0005-0000-0000-000048060000}"/>
    <cellStyle name="_도곡3교 교대 수량_암거수량_04 BOX집_구조도0_구조도" xfId="2813" xr:uid="{00000000-0005-0000-0000-000049060000}"/>
    <cellStyle name="_도곡3교 교대 수량_암거수량_04 BOX집_구조도0_구조도_구조도0" xfId="2814" xr:uid="{00000000-0005-0000-0000-00004A060000}"/>
    <cellStyle name="_도곡3교 교대 수량_암거수량_04 BOX집_구조도0_구조도0" xfId="2815" xr:uid="{00000000-0005-0000-0000-00004B060000}"/>
    <cellStyle name="_도곡3교 교대 수량_암거수량_04 BOX집_구조도0_바닥막이구조" xfId="2816" xr:uid="{00000000-0005-0000-0000-00004C060000}"/>
    <cellStyle name="_도곡3교 교대 수량_암거수량_04 BOX집_구조도0_바닥막이구조도" xfId="2817" xr:uid="{00000000-0005-0000-0000-00004D060000}"/>
    <cellStyle name="_도곡3교 교대 수량_암거수량_04 BOX집_바닥막이구조" xfId="2818" xr:uid="{00000000-0005-0000-0000-00004E060000}"/>
    <cellStyle name="_도곡3교 교대 수량_암거수량_04 BOX집_설계내역(원본)" xfId="2819" xr:uid="{00000000-0005-0000-0000-00004F060000}"/>
    <cellStyle name="_도곡3교 교대 수량_암거수량_04 BOX집_설계내역(원본)_설계내역(구미정)" xfId="2820" xr:uid="{00000000-0005-0000-0000-000050060000}"/>
    <cellStyle name="_도곡3교 교대 수량_암거수량_04 BOX집_설계내역(원본)_설계내역(원본)" xfId="2821" xr:uid="{00000000-0005-0000-0000-000051060000}"/>
    <cellStyle name="_도곡3교 교대 수량_암거수량_구조도" xfId="2822" xr:uid="{00000000-0005-0000-0000-000052060000}"/>
    <cellStyle name="_도곡3교 교대 수량_암거수량_구조도_계간수로" xfId="2823" xr:uid="{00000000-0005-0000-0000-000053060000}"/>
    <cellStyle name="_도곡3교 교대 수량_암거수량_구조도_구조도" xfId="2824" xr:uid="{00000000-0005-0000-0000-000054060000}"/>
    <cellStyle name="_도곡3교 교대 수량_암거수량_구조도_구조도." xfId="2825" xr:uid="{00000000-0005-0000-0000-000055060000}"/>
    <cellStyle name="_도곡3교 교대 수량_암거수량_구조도_구조도_1" xfId="2826" xr:uid="{00000000-0005-0000-0000-000056060000}"/>
    <cellStyle name="_도곡3교 교대 수량_암거수량_구조도_구조도_a" xfId="2827" xr:uid="{00000000-0005-0000-0000-000057060000}"/>
    <cellStyle name="_도곡3교 교대 수량_암거수량_구조도_구조도_구조도" xfId="2828" xr:uid="{00000000-0005-0000-0000-000058060000}"/>
    <cellStyle name="_도곡3교 교대 수량_암거수량_구조도_구조도_구조도0" xfId="2829" xr:uid="{00000000-0005-0000-0000-000059060000}"/>
    <cellStyle name="_도곡3교 교대 수량_암거수량_구조도_구조도_변경" xfId="2830" xr:uid="{00000000-0005-0000-0000-00005A060000}"/>
    <cellStyle name="_도곡3교 교대 수량_암거수량_구조도_구조도0" xfId="2831" xr:uid="{00000000-0005-0000-0000-00005B060000}"/>
    <cellStyle name="_도곡3교 교대 수량_암거수량_구조도_구조도0_1" xfId="2832" xr:uid="{00000000-0005-0000-0000-00005C060000}"/>
    <cellStyle name="_도곡3교 교대 수량_암거수량_구조도_구조도0_구조도0" xfId="2833" xr:uid="{00000000-0005-0000-0000-00005D060000}"/>
    <cellStyle name="_도곡3교 교대 수량_암거수량_구조도_구조도22" xfId="2834" xr:uid="{00000000-0005-0000-0000-00005E060000}"/>
    <cellStyle name="_도곡3교 교대 수량_암거수량_구조도_구조도-흙막이~" xfId="2835" xr:uid="{00000000-0005-0000-0000-00005F060000}"/>
    <cellStyle name="_도곡3교 교대 수량_암거수량_구조도_구조물도" xfId="2836" xr:uid="{00000000-0005-0000-0000-000060060000}"/>
    <cellStyle name="_도곡3교 교대 수량_암거수량_구조도_바닥막이구조" xfId="2837" xr:uid="{00000000-0005-0000-0000-000061060000}"/>
    <cellStyle name="_도곡3교 교대 수량_암거수량_구조도_바닥막이구조도" xfId="2838" xr:uid="{00000000-0005-0000-0000-000062060000}"/>
    <cellStyle name="_도곡3교 교대 수량_암거수량_구조도_보막이구조도" xfId="2839" xr:uid="{00000000-0005-0000-0000-000063060000}"/>
    <cellStyle name="_도곡3교 교대 수량_암거수량_구조도0" xfId="2840" xr:uid="{00000000-0005-0000-0000-000064060000}"/>
    <cellStyle name="_도곡3교 교대 수량_암거수량_구조도0_1" xfId="2841" xr:uid="{00000000-0005-0000-0000-000065060000}"/>
    <cellStyle name="_도곡3교 교대 수량_암거수량_구조도0_구조도" xfId="2842" xr:uid="{00000000-0005-0000-0000-000066060000}"/>
    <cellStyle name="_도곡3교 교대 수량_암거수량_구조도0_구조도_구조도0" xfId="2843" xr:uid="{00000000-0005-0000-0000-000067060000}"/>
    <cellStyle name="_도곡3교 교대 수량_암거수량_구조도0_구조도0" xfId="2844" xr:uid="{00000000-0005-0000-0000-000068060000}"/>
    <cellStyle name="_도곡3교 교대 수량_암거수량_구조도0_바닥막이구조" xfId="2845" xr:uid="{00000000-0005-0000-0000-000069060000}"/>
    <cellStyle name="_도곡3교 교대 수량_암거수량_구조도0_바닥막이구조도" xfId="2846" xr:uid="{00000000-0005-0000-0000-00006A060000}"/>
    <cellStyle name="_도곡3교 교대 수량_암거수량_바닥막이구조" xfId="2847" xr:uid="{00000000-0005-0000-0000-00006B060000}"/>
    <cellStyle name="_도곡3교 교대 수량_암거수량_설계내역(원본)" xfId="2848" xr:uid="{00000000-0005-0000-0000-00006C060000}"/>
    <cellStyle name="_도곡3교 교대 수량_암거수량_설계내역(원본)_설계내역(구미정)" xfId="2849" xr:uid="{00000000-0005-0000-0000-00006D060000}"/>
    <cellStyle name="_도곡3교 교대 수량_암거수량_설계내역(원본)_설계내역(원본)" xfId="2850" xr:uid="{00000000-0005-0000-0000-00006E060000}"/>
    <cellStyle name="_도곡4교 하부공 수량" xfId="382" xr:uid="{00000000-0005-0000-0000-00006F060000}"/>
    <cellStyle name="_도곡4교 하부공 수량_2(변경)-토공" xfId="383" xr:uid="{00000000-0005-0000-0000-000070060000}"/>
    <cellStyle name="_도곡4교 하부공 수량_RAMP-E교-최종000" xfId="384" xr:uid="{00000000-0005-0000-0000-000071060000}"/>
    <cellStyle name="_도곡4교 하부공 수량_RAMP-E교-최종000_시방서" xfId="385" xr:uid="{00000000-0005-0000-0000-000072060000}"/>
    <cellStyle name="_도곡4교 하부공 수량_RAMP-E교-최종000_파도 - 모항선 횡배수관 확장" xfId="386" xr:uid="{00000000-0005-0000-0000-000073060000}"/>
    <cellStyle name="_도곡4교 하부공 수량_RAMP-E교-최종000_파도 - 모항선 횡배수관 확장_시방서" xfId="387" xr:uid="{00000000-0005-0000-0000-000074060000}"/>
    <cellStyle name="_도곡4교 하부공 수량_구조도" xfId="2851" xr:uid="{00000000-0005-0000-0000-000075060000}"/>
    <cellStyle name="_도곡4교 하부공 수량_구조도_계간수로" xfId="2852" xr:uid="{00000000-0005-0000-0000-000076060000}"/>
    <cellStyle name="_도곡4교 하부공 수량_구조도_구조도" xfId="2853" xr:uid="{00000000-0005-0000-0000-000077060000}"/>
    <cellStyle name="_도곡4교 하부공 수량_구조도_구조도." xfId="2854" xr:uid="{00000000-0005-0000-0000-000078060000}"/>
    <cellStyle name="_도곡4교 하부공 수량_구조도_구조도_1" xfId="2855" xr:uid="{00000000-0005-0000-0000-000079060000}"/>
    <cellStyle name="_도곡4교 하부공 수량_구조도_구조도_a" xfId="2856" xr:uid="{00000000-0005-0000-0000-00007A060000}"/>
    <cellStyle name="_도곡4교 하부공 수량_구조도_구조도_구조도" xfId="2857" xr:uid="{00000000-0005-0000-0000-00007B060000}"/>
    <cellStyle name="_도곡4교 하부공 수량_구조도_구조도_구조도0" xfId="2858" xr:uid="{00000000-0005-0000-0000-00007C060000}"/>
    <cellStyle name="_도곡4교 하부공 수량_구조도_구조도_변경" xfId="2859" xr:uid="{00000000-0005-0000-0000-00007D060000}"/>
    <cellStyle name="_도곡4교 하부공 수량_구조도_구조도0" xfId="2860" xr:uid="{00000000-0005-0000-0000-00007E060000}"/>
    <cellStyle name="_도곡4교 하부공 수량_구조도_구조도0_1" xfId="2861" xr:uid="{00000000-0005-0000-0000-00007F060000}"/>
    <cellStyle name="_도곡4교 하부공 수량_구조도_구조도0_구조도0" xfId="2862" xr:uid="{00000000-0005-0000-0000-000080060000}"/>
    <cellStyle name="_도곡4교 하부공 수량_구조도_구조도22" xfId="2863" xr:uid="{00000000-0005-0000-0000-000081060000}"/>
    <cellStyle name="_도곡4교 하부공 수량_구조도_구조도-흙막이~" xfId="2864" xr:uid="{00000000-0005-0000-0000-000082060000}"/>
    <cellStyle name="_도곡4교 하부공 수량_구조도_구조물도" xfId="2865" xr:uid="{00000000-0005-0000-0000-000083060000}"/>
    <cellStyle name="_도곡4교 하부공 수량_구조도_바닥막이구조" xfId="2866" xr:uid="{00000000-0005-0000-0000-000084060000}"/>
    <cellStyle name="_도곡4교 하부공 수량_구조도_바닥막이구조도" xfId="2867" xr:uid="{00000000-0005-0000-0000-000085060000}"/>
    <cellStyle name="_도곡4교 하부공 수량_구조도_보막이구조도" xfId="2868" xr:uid="{00000000-0005-0000-0000-000086060000}"/>
    <cellStyle name="_도곡4교 하부공 수량_구조도0" xfId="2869" xr:uid="{00000000-0005-0000-0000-000087060000}"/>
    <cellStyle name="_도곡4교 하부공 수량_구조도0_1" xfId="2870" xr:uid="{00000000-0005-0000-0000-000088060000}"/>
    <cellStyle name="_도곡4교 하부공 수량_구조도0_구조도" xfId="2871" xr:uid="{00000000-0005-0000-0000-000089060000}"/>
    <cellStyle name="_도곡4교 하부공 수량_구조도0_구조도_구조도0" xfId="2872" xr:uid="{00000000-0005-0000-0000-00008A060000}"/>
    <cellStyle name="_도곡4교 하부공 수량_구조도0_구조도0" xfId="2873" xr:uid="{00000000-0005-0000-0000-00008B060000}"/>
    <cellStyle name="_도곡4교 하부공 수량_구조도0_바닥막이구조" xfId="2874" xr:uid="{00000000-0005-0000-0000-00008C060000}"/>
    <cellStyle name="_도곡4교 하부공 수량_구조도0_바닥막이구조도" xfId="2875" xr:uid="{00000000-0005-0000-0000-00008D060000}"/>
    <cellStyle name="_도곡4교 하부공 수량_바닥막이구조" xfId="2876" xr:uid="{00000000-0005-0000-0000-00008E060000}"/>
    <cellStyle name="_도곡4교 하부공 수량_설계내역(원본)" xfId="2877" xr:uid="{00000000-0005-0000-0000-00008F060000}"/>
    <cellStyle name="_도곡4교 하부공 수량_설계내역(원본)_설계내역(구미정)" xfId="2878" xr:uid="{00000000-0005-0000-0000-000090060000}"/>
    <cellStyle name="_도곡4교 하부공 수량_설계내역(원본)_설계내역(원본)" xfId="2879" xr:uid="{00000000-0005-0000-0000-000091060000}"/>
    <cellStyle name="_도곡4교 하부공 수량_시방서" xfId="388" xr:uid="{00000000-0005-0000-0000-000092060000}"/>
    <cellStyle name="_도곡4교 하부공 수량_신촌-유곡(암거)" xfId="2880" xr:uid="{00000000-0005-0000-0000-000093060000}"/>
    <cellStyle name="_도곡4교 하부공 수량_신촌-유곡(암거)_04 BOX집" xfId="2881" xr:uid="{00000000-0005-0000-0000-000094060000}"/>
    <cellStyle name="_도곡4교 하부공 수량_신촌-유곡(암거)_04 BOX집_구조도" xfId="2882" xr:uid="{00000000-0005-0000-0000-000095060000}"/>
    <cellStyle name="_도곡4교 하부공 수량_신촌-유곡(암거)_04 BOX집_구조도_계간수로" xfId="2883" xr:uid="{00000000-0005-0000-0000-000096060000}"/>
    <cellStyle name="_도곡4교 하부공 수량_신촌-유곡(암거)_04 BOX집_구조도_구조도" xfId="2884" xr:uid="{00000000-0005-0000-0000-000097060000}"/>
    <cellStyle name="_도곡4교 하부공 수량_신촌-유곡(암거)_04 BOX집_구조도_구조도." xfId="2885" xr:uid="{00000000-0005-0000-0000-000098060000}"/>
    <cellStyle name="_도곡4교 하부공 수량_신촌-유곡(암거)_04 BOX집_구조도_구조도_1" xfId="2886" xr:uid="{00000000-0005-0000-0000-000099060000}"/>
    <cellStyle name="_도곡4교 하부공 수량_신촌-유곡(암거)_04 BOX집_구조도_구조도_a" xfId="2887" xr:uid="{00000000-0005-0000-0000-00009A060000}"/>
    <cellStyle name="_도곡4교 하부공 수량_신촌-유곡(암거)_04 BOX집_구조도_구조도_구조도" xfId="2888" xr:uid="{00000000-0005-0000-0000-00009B060000}"/>
    <cellStyle name="_도곡4교 하부공 수량_신촌-유곡(암거)_04 BOX집_구조도_구조도_구조도0" xfId="2889" xr:uid="{00000000-0005-0000-0000-00009C060000}"/>
    <cellStyle name="_도곡4교 하부공 수량_신촌-유곡(암거)_04 BOX집_구조도_구조도_변경" xfId="2890" xr:uid="{00000000-0005-0000-0000-00009D060000}"/>
    <cellStyle name="_도곡4교 하부공 수량_신촌-유곡(암거)_04 BOX집_구조도_구조도0" xfId="2891" xr:uid="{00000000-0005-0000-0000-00009E060000}"/>
    <cellStyle name="_도곡4교 하부공 수량_신촌-유곡(암거)_04 BOX집_구조도_구조도0_1" xfId="2892" xr:uid="{00000000-0005-0000-0000-00009F060000}"/>
    <cellStyle name="_도곡4교 하부공 수량_신촌-유곡(암거)_04 BOX집_구조도_구조도0_구조도0" xfId="2893" xr:uid="{00000000-0005-0000-0000-0000A0060000}"/>
    <cellStyle name="_도곡4교 하부공 수량_신촌-유곡(암거)_04 BOX집_구조도_구조도22" xfId="2894" xr:uid="{00000000-0005-0000-0000-0000A1060000}"/>
    <cellStyle name="_도곡4교 하부공 수량_신촌-유곡(암거)_04 BOX집_구조도_구조도-흙막이~" xfId="2895" xr:uid="{00000000-0005-0000-0000-0000A2060000}"/>
    <cellStyle name="_도곡4교 하부공 수량_신촌-유곡(암거)_04 BOX집_구조도_구조물도" xfId="2896" xr:uid="{00000000-0005-0000-0000-0000A3060000}"/>
    <cellStyle name="_도곡4교 하부공 수량_신촌-유곡(암거)_04 BOX집_구조도_바닥막이구조" xfId="2897" xr:uid="{00000000-0005-0000-0000-0000A4060000}"/>
    <cellStyle name="_도곡4교 하부공 수량_신촌-유곡(암거)_04 BOX집_구조도_바닥막이구조도" xfId="2898" xr:uid="{00000000-0005-0000-0000-0000A5060000}"/>
    <cellStyle name="_도곡4교 하부공 수량_신촌-유곡(암거)_04 BOX집_구조도_보막이구조도" xfId="2899" xr:uid="{00000000-0005-0000-0000-0000A6060000}"/>
    <cellStyle name="_도곡4교 하부공 수량_신촌-유곡(암거)_04 BOX집_구조도0" xfId="2900" xr:uid="{00000000-0005-0000-0000-0000A7060000}"/>
    <cellStyle name="_도곡4교 하부공 수량_신촌-유곡(암거)_04 BOX집_구조도0_1" xfId="2901" xr:uid="{00000000-0005-0000-0000-0000A8060000}"/>
    <cellStyle name="_도곡4교 하부공 수량_신촌-유곡(암거)_04 BOX집_구조도0_구조도" xfId="2902" xr:uid="{00000000-0005-0000-0000-0000A9060000}"/>
    <cellStyle name="_도곡4교 하부공 수량_신촌-유곡(암거)_04 BOX집_구조도0_구조도_구조도0" xfId="2903" xr:uid="{00000000-0005-0000-0000-0000AA060000}"/>
    <cellStyle name="_도곡4교 하부공 수량_신촌-유곡(암거)_04 BOX집_구조도0_구조도0" xfId="2904" xr:uid="{00000000-0005-0000-0000-0000AB060000}"/>
    <cellStyle name="_도곡4교 하부공 수량_신촌-유곡(암거)_04 BOX집_구조도0_바닥막이구조" xfId="2905" xr:uid="{00000000-0005-0000-0000-0000AC060000}"/>
    <cellStyle name="_도곡4교 하부공 수량_신촌-유곡(암거)_04 BOX집_구조도0_바닥막이구조도" xfId="2906" xr:uid="{00000000-0005-0000-0000-0000AD060000}"/>
    <cellStyle name="_도곡4교 하부공 수량_신촌-유곡(암거)_04 BOX집_바닥막이구조" xfId="2907" xr:uid="{00000000-0005-0000-0000-0000AE060000}"/>
    <cellStyle name="_도곡4교 하부공 수량_신촌-유곡(암거)_04 BOX집_설계내역(원본)" xfId="2908" xr:uid="{00000000-0005-0000-0000-0000AF060000}"/>
    <cellStyle name="_도곡4교 하부공 수량_신촌-유곡(암거)_04 BOX집_설계내역(원본)_설계내역(구미정)" xfId="2909" xr:uid="{00000000-0005-0000-0000-0000B0060000}"/>
    <cellStyle name="_도곡4교 하부공 수량_신촌-유곡(암거)_04 BOX집_설계내역(원본)_설계내역(원본)" xfId="2910" xr:uid="{00000000-0005-0000-0000-0000B1060000}"/>
    <cellStyle name="_도곡4교 하부공 수량_신촌-유곡(암거)_구조도" xfId="2911" xr:uid="{00000000-0005-0000-0000-0000B2060000}"/>
    <cellStyle name="_도곡4교 하부공 수량_신촌-유곡(암거)_구조도_계간수로" xfId="2912" xr:uid="{00000000-0005-0000-0000-0000B3060000}"/>
    <cellStyle name="_도곡4교 하부공 수량_신촌-유곡(암거)_구조도_구조도" xfId="2913" xr:uid="{00000000-0005-0000-0000-0000B4060000}"/>
    <cellStyle name="_도곡4교 하부공 수량_신촌-유곡(암거)_구조도_구조도." xfId="2914" xr:uid="{00000000-0005-0000-0000-0000B5060000}"/>
    <cellStyle name="_도곡4교 하부공 수량_신촌-유곡(암거)_구조도_구조도_1" xfId="2915" xr:uid="{00000000-0005-0000-0000-0000B6060000}"/>
    <cellStyle name="_도곡4교 하부공 수량_신촌-유곡(암거)_구조도_구조도_a" xfId="2916" xr:uid="{00000000-0005-0000-0000-0000B7060000}"/>
    <cellStyle name="_도곡4교 하부공 수량_신촌-유곡(암거)_구조도_구조도_구조도" xfId="2917" xr:uid="{00000000-0005-0000-0000-0000B8060000}"/>
    <cellStyle name="_도곡4교 하부공 수량_신촌-유곡(암거)_구조도_구조도_구조도0" xfId="2918" xr:uid="{00000000-0005-0000-0000-0000B9060000}"/>
    <cellStyle name="_도곡4교 하부공 수량_신촌-유곡(암거)_구조도_구조도_변경" xfId="2919" xr:uid="{00000000-0005-0000-0000-0000BA060000}"/>
    <cellStyle name="_도곡4교 하부공 수량_신촌-유곡(암거)_구조도_구조도0" xfId="2920" xr:uid="{00000000-0005-0000-0000-0000BB060000}"/>
    <cellStyle name="_도곡4교 하부공 수량_신촌-유곡(암거)_구조도_구조도0_1" xfId="2921" xr:uid="{00000000-0005-0000-0000-0000BC060000}"/>
    <cellStyle name="_도곡4교 하부공 수량_신촌-유곡(암거)_구조도_구조도0_구조도0" xfId="2922" xr:uid="{00000000-0005-0000-0000-0000BD060000}"/>
    <cellStyle name="_도곡4교 하부공 수량_신촌-유곡(암거)_구조도_구조도22" xfId="2923" xr:uid="{00000000-0005-0000-0000-0000BE060000}"/>
    <cellStyle name="_도곡4교 하부공 수량_신촌-유곡(암거)_구조도_구조도-흙막이~" xfId="2924" xr:uid="{00000000-0005-0000-0000-0000BF060000}"/>
    <cellStyle name="_도곡4교 하부공 수량_신촌-유곡(암거)_구조도_구조물도" xfId="2925" xr:uid="{00000000-0005-0000-0000-0000C0060000}"/>
    <cellStyle name="_도곡4교 하부공 수량_신촌-유곡(암거)_구조도_바닥막이구조" xfId="2926" xr:uid="{00000000-0005-0000-0000-0000C1060000}"/>
    <cellStyle name="_도곡4교 하부공 수량_신촌-유곡(암거)_구조도_바닥막이구조도" xfId="2927" xr:uid="{00000000-0005-0000-0000-0000C2060000}"/>
    <cellStyle name="_도곡4교 하부공 수량_신촌-유곡(암거)_구조도_보막이구조도" xfId="2928" xr:uid="{00000000-0005-0000-0000-0000C3060000}"/>
    <cellStyle name="_도곡4교 하부공 수량_신촌-유곡(암거)_구조도0" xfId="2929" xr:uid="{00000000-0005-0000-0000-0000C4060000}"/>
    <cellStyle name="_도곡4교 하부공 수량_신촌-유곡(암거)_구조도0_1" xfId="2930" xr:uid="{00000000-0005-0000-0000-0000C5060000}"/>
    <cellStyle name="_도곡4교 하부공 수량_신촌-유곡(암거)_구조도0_구조도" xfId="2931" xr:uid="{00000000-0005-0000-0000-0000C6060000}"/>
    <cellStyle name="_도곡4교 하부공 수량_신촌-유곡(암거)_구조도0_구조도_구조도0" xfId="2932" xr:uid="{00000000-0005-0000-0000-0000C7060000}"/>
    <cellStyle name="_도곡4교 하부공 수량_신촌-유곡(암거)_구조도0_구조도0" xfId="2933" xr:uid="{00000000-0005-0000-0000-0000C8060000}"/>
    <cellStyle name="_도곡4교 하부공 수량_신촌-유곡(암거)_구조도0_바닥막이구조" xfId="2934" xr:uid="{00000000-0005-0000-0000-0000C9060000}"/>
    <cellStyle name="_도곡4교 하부공 수량_신촌-유곡(암거)_구조도0_바닥막이구조도" xfId="2935" xr:uid="{00000000-0005-0000-0000-0000CA060000}"/>
    <cellStyle name="_도곡4교 하부공 수량_신촌-유곡(암거)_바닥막이구조" xfId="2936" xr:uid="{00000000-0005-0000-0000-0000CB060000}"/>
    <cellStyle name="_도곡4교 하부공 수량_신촌-유곡(암거)_설계내역(원본)" xfId="2937" xr:uid="{00000000-0005-0000-0000-0000CC060000}"/>
    <cellStyle name="_도곡4교 하부공 수량_신촌-유곡(암거)_설계내역(원본)_설계내역(구미정)" xfId="2938" xr:uid="{00000000-0005-0000-0000-0000CD060000}"/>
    <cellStyle name="_도곡4교 하부공 수량_신촌-유곡(암거)_설계내역(원본)_설계내역(원본)" xfId="2939" xr:uid="{00000000-0005-0000-0000-0000CE060000}"/>
    <cellStyle name="_도곡4교 하부공 수량_암거수량" xfId="2940" xr:uid="{00000000-0005-0000-0000-0000CF060000}"/>
    <cellStyle name="_도곡4교 하부공 수량_암거수량(2)" xfId="2941" xr:uid="{00000000-0005-0000-0000-0000D0060000}"/>
    <cellStyle name="_도곡4교 하부공 수량_암거수량(2)_04 BOX집" xfId="2942" xr:uid="{00000000-0005-0000-0000-0000D1060000}"/>
    <cellStyle name="_도곡4교 하부공 수량_암거수량(2)_04 BOX집_구조도" xfId="2943" xr:uid="{00000000-0005-0000-0000-0000D2060000}"/>
    <cellStyle name="_도곡4교 하부공 수량_암거수량(2)_04 BOX집_구조도_계간수로" xfId="2944" xr:uid="{00000000-0005-0000-0000-0000D3060000}"/>
    <cellStyle name="_도곡4교 하부공 수량_암거수량(2)_04 BOX집_구조도_구조도" xfId="2945" xr:uid="{00000000-0005-0000-0000-0000D4060000}"/>
    <cellStyle name="_도곡4교 하부공 수량_암거수량(2)_04 BOX집_구조도_구조도." xfId="2946" xr:uid="{00000000-0005-0000-0000-0000D5060000}"/>
    <cellStyle name="_도곡4교 하부공 수량_암거수량(2)_04 BOX집_구조도_구조도_1" xfId="2947" xr:uid="{00000000-0005-0000-0000-0000D6060000}"/>
    <cellStyle name="_도곡4교 하부공 수량_암거수량(2)_04 BOX집_구조도_구조도_a" xfId="2948" xr:uid="{00000000-0005-0000-0000-0000D7060000}"/>
    <cellStyle name="_도곡4교 하부공 수량_암거수량(2)_04 BOX집_구조도_구조도_구조도" xfId="2949" xr:uid="{00000000-0005-0000-0000-0000D8060000}"/>
    <cellStyle name="_도곡4교 하부공 수량_암거수량(2)_04 BOX집_구조도_구조도_구조도0" xfId="2950" xr:uid="{00000000-0005-0000-0000-0000D9060000}"/>
    <cellStyle name="_도곡4교 하부공 수량_암거수량(2)_04 BOX집_구조도_구조도_변경" xfId="2951" xr:uid="{00000000-0005-0000-0000-0000DA060000}"/>
    <cellStyle name="_도곡4교 하부공 수량_암거수량(2)_04 BOX집_구조도_구조도0" xfId="2952" xr:uid="{00000000-0005-0000-0000-0000DB060000}"/>
    <cellStyle name="_도곡4교 하부공 수량_암거수량(2)_04 BOX집_구조도_구조도0_1" xfId="2953" xr:uid="{00000000-0005-0000-0000-0000DC060000}"/>
    <cellStyle name="_도곡4교 하부공 수량_암거수량(2)_04 BOX집_구조도_구조도0_구조도0" xfId="2954" xr:uid="{00000000-0005-0000-0000-0000DD060000}"/>
    <cellStyle name="_도곡4교 하부공 수량_암거수량(2)_04 BOX집_구조도_구조도22" xfId="2955" xr:uid="{00000000-0005-0000-0000-0000DE060000}"/>
    <cellStyle name="_도곡4교 하부공 수량_암거수량(2)_04 BOX집_구조도_구조도-흙막이~" xfId="2956" xr:uid="{00000000-0005-0000-0000-0000DF060000}"/>
    <cellStyle name="_도곡4교 하부공 수량_암거수량(2)_04 BOX집_구조도_구조물도" xfId="2957" xr:uid="{00000000-0005-0000-0000-0000E0060000}"/>
    <cellStyle name="_도곡4교 하부공 수량_암거수량(2)_04 BOX집_구조도_바닥막이구조" xfId="2958" xr:uid="{00000000-0005-0000-0000-0000E1060000}"/>
    <cellStyle name="_도곡4교 하부공 수량_암거수량(2)_04 BOX집_구조도_바닥막이구조도" xfId="2959" xr:uid="{00000000-0005-0000-0000-0000E2060000}"/>
    <cellStyle name="_도곡4교 하부공 수량_암거수량(2)_04 BOX집_구조도_보막이구조도" xfId="2960" xr:uid="{00000000-0005-0000-0000-0000E3060000}"/>
    <cellStyle name="_도곡4교 하부공 수량_암거수량(2)_04 BOX집_구조도0" xfId="2961" xr:uid="{00000000-0005-0000-0000-0000E4060000}"/>
    <cellStyle name="_도곡4교 하부공 수량_암거수량(2)_04 BOX집_구조도0_1" xfId="2962" xr:uid="{00000000-0005-0000-0000-0000E5060000}"/>
    <cellStyle name="_도곡4교 하부공 수량_암거수량(2)_04 BOX집_구조도0_구조도" xfId="2963" xr:uid="{00000000-0005-0000-0000-0000E6060000}"/>
    <cellStyle name="_도곡4교 하부공 수량_암거수량(2)_04 BOX집_구조도0_구조도_구조도0" xfId="2964" xr:uid="{00000000-0005-0000-0000-0000E7060000}"/>
    <cellStyle name="_도곡4교 하부공 수량_암거수량(2)_04 BOX집_구조도0_구조도0" xfId="2965" xr:uid="{00000000-0005-0000-0000-0000E8060000}"/>
    <cellStyle name="_도곡4교 하부공 수량_암거수량(2)_04 BOX집_구조도0_바닥막이구조" xfId="2966" xr:uid="{00000000-0005-0000-0000-0000E9060000}"/>
    <cellStyle name="_도곡4교 하부공 수량_암거수량(2)_04 BOX집_구조도0_바닥막이구조도" xfId="2967" xr:uid="{00000000-0005-0000-0000-0000EA060000}"/>
    <cellStyle name="_도곡4교 하부공 수량_암거수량(2)_04 BOX집_바닥막이구조" xfId="2968" xr:uid="{00000000-0005-0000-0000-0000EB060000}"/>
    <cellStyle name="_도곡4교 하부공 수량_암거수량(2)_04 BOX집_설계내역(원본)" xfId="2969" xr:uid="{00000000-0005-0000-0000-0000EC060000}"/>
    <cellStyle name="_도곡4교 하부공 수량_암거수량(2)_04 BOX집_설계내역(원본)_설계내역(구미정)" xfId="2970" xr:uid="{00000000-0005-0000-0000-0000ED060000}"/>
    <cellStyle name="_도곡4교 하부공 수량_암거수량(2)_04 BOX집_설계내역(원본)_설계내역(원본)" xfId="2971" xr:uid="{00000000-0005-0000-0000-0000EE060000}"/>
    <cellStyle name="_도곡4교 하부공 수량_암거수량(2)_구조도" xfId="2972" xr:uid="{00000000-0005-0000-0000-0000EF060000}"/>
    <cellStyle name="_도곡4교 하부공 수량_암거수량(2)_구조도_계간수로" xfId="2973" xr:uid="{00000000-0005-0000-0000-0000F0060000}"/>
    <cellStyle name="_도곡4교 하부공 수량_암거수량(2)_구조도_구조도" xfId="2974" xr:uid="{00000000-0005-0000-0000-0000F1060000}"/>
    <cellStyle name="_도곡4교 하부공 수량_암거수량(2)_구조도_구조도." xfId="2975" xr:uid="{00000000-0005-0000-0000-0000F2060000}"/>
    <cellStyle name="_도곡4교 하부공 수량_암거수량(2)_구조도_구조도_1" xfId="2976" xr:uid="{00000000-0005-0000-0000-0000F3060000}"/>
    <cellStyle name="_도곡4교 하부공 수량_암거수량(2)_구조도_구조도_a" xfId="2977" xr:uid="{00000000-0005-0000-0000-0000F4060000}"/>
    <cellStyle name="_도곡4교 하부공 수량_암거수량(2)_구조도_구조도_구조도" xfId="2978" xr:uid="{00000000-0005-0000-0000-0000F5060000}"/>
    <cellStyle name="_도곡4교 하부공 수량_암거수량(2)_구조도_구조도_구조도0" xfId="2979" xr:uid="{00000000-0005-0000-0000-0000F6060000}"/>
    <cellStyle name="_도곡4교 하부공 수량_암거수량(2)_구조도_구조도_변경" xfId="2980" xr:uid="{00000000-0005-0000-0000-0000F7060000}"/>
    <cellStyle name="_도곡4교 하부공 수량_암거수량(2)_구조도_구조도0" xfId="2981" xr:uid="{00000000-0005-0000-0000-0000F8060000}"/>
    <cellStyle name="_도곡4교 하부공 수량_암거수량(2)_구조도_구조도0_1" xfId="2982" xr:uid="{00000000-0005-0000-0000-0000F9060000}"/>
    <cellStyle name="_도곡4교 하부공 수량_암거수량(2)_구조도_구조도0_구조도0" xfId="2983" xr:uid="{00000000-0005-0000-0000-0000FA060000}"/>
    <cellStyle name="_도곡4교 하부공 수량_암거수량(2)_구조도_구조도22" xfId="2984" xr:uid="{00000000-0005-0000-0000-0000FB060000}"/>
    <cellStyle name="_도곡4교 하부공 수량_암거수량(2)_구조도_구조도-흙막이~" xfId="2985" xr:uid="{00000000-0005-0000-0000-0000FC060000}"/>
    <cellStyle name="_도곡4교 하부공 수량_암거수량(2)_구조도_구조물도" xfId="2986" xr:uid="{00000000-0005-0000-0000-0000FD060000}"/>
    <cellStyle name="_도곡4교 하부공 수량_암거수량(2)_구조도_바닥막이구조" xfId="2987" xr:uid="{00000000-0005-0000-0000-0000FE060000}"/>
    <cellStyle name="_도곡4교 하부공 수량_암거수량(2)_구조도_바닥막이구조도" xfId="2988" xr:uid="{00000000-0005-0000-0000-0000FF060000}"/>
    <cellStyle name="_도곡4교 하부공 수량_암거수량(2)_구조도_보막이구조도" xfId="2989" xr:uid="{00000000-0005-0000-0000-000000070000}"/>
    <cellStyle name="_도곡4교 하부공 수량_암거수량(2)_구조도0" xfId="2990" xr:uid="{00000000-0005-0000-0000-000001070000}"/>
    <cellStyle name="_도곡4교 하부공 수량_암거수량(2)_구조도0_1" xfId="2991" xr:uid="{00000000-0005-0000-0000-000002070000}"/>
    <cellStyle name="_도곡4교 하부공 수량_암거수량(2)_구조도0_구조도" xfId="2992" xr:uid="{00000000-0005-0000-0000-000003070000}"/>
    <cellStyle name="_도곡4교 하부공 수량_암거수량(2)_구조도0_구조도_구조도0" xfId="2993" xr:uid="{00000000-0005-0000-0000-000004070000}"/>
    <cellStyle name="_도곡4교 하부공 수량_암거수량(2)_구조도0_구조도0" xfId="2994" xr:uid="{00000000-0005-0000-0000-000005070000}"/>
    <cellStyle name="_도곡4교 하부공 수량_암거수량(2)_구조도0_바닥막이구조" xfId="2995" xr:uid="{00000000-0005-0000-0000-000006070000}"/>
    <cellStyle name="_도곡4교 하부공 수량_암거수량(2)_구조도0_바닥막이구조도" xfId="2996" xr:uid="{00000000-0005-0000-0000-000007070000}"/>
    <cellStyle name="_도곡4교 하부공 수량_암거수량(2)_바닥막이구조" xfId="2997" xr:uid="{00000000-0005-0000-0000-000008070000}"/>
    <cellStyle name="_도곡4교 하부공 수량_암거수량(2)_설계내역(원본)" xfId="2998" xr:uid="{00000000-0005-0000-0000-000009070000}"/>
    <cellStyle name="_도곡4교 하부공 수량_암거수량(2)_설계내역(원본)_설계내역(구미정)" xfId="2999" xr:uid="{00000000-0005-0000-0000-00000A070000}"/>
    <cellStyle name="_도곡4교 하부공 수량_암거수량(2)_설계내역(원본)_설계내역(원본)" xfId="3000" xr:uid="{00000000-0005-0000-0000-00000B070000}"/>
    <cellStyle name="_도곡4교 하부공 수량_암거수량_04 BOX집" xfId="3001" xr:uid="{00000000-0005-0000-0000-00000C070000}"/>
    <cellStyle name="_도곡4교 하부공 수량_암거수량_04 BOX집_구조도" xfId="3002" xr:uid="{00000000-0005-0000-0000-00000D070000}"/>
    <cellStyle name="_도곡4교 하부공 수량_암거수량_04 BOX집_구조도_계간수로" xfId="3003" xr:uid="{00000000-0005-0000-0000-00000E070000}"/>
    <cellStyle name="_도곡4교 하부공 수량_암거수량_04 BOX집_구조도_구조도" xfId="3004" xr:uid="{00000000-0005-0000-0000-00000F070000}"/>
    <cellStyle name="_도곡4교 하부공 수량_암거수량_04 BOX집_구조도_구조도." xfId="3005" xr:uid="{00000000-0005-0000-0000-000010070000}"/>
    <cellStyle name="_도곡4교 하부공 수량_암거수량_04 BOX집_구조도_구조도_1" xfId="3006" xr:uid="{00000000-0005-0000-0000-000011070000}"/>
    <cellStyle name="_도곡4교 하부공 수량_암거수량_04 BOX집_구조도_구조도_a" xfId="3007" xr:uid="{00000000-0005-0000-0000-000012070000}"/>
    <cellStyle name="_도곡4교 하부공 수량_암거수량_04 BOX집_구조도_구조도_구조도" xfId="3008" xr:uid="{00000000-0005-0000-0000-000013070000}"/>
    <cellStyle name="_도곡4교 하부공 수량_암거수량_04 BOX집_구조도_구조도_구조도0" xfId="3009" xr:uid="{00000000-0005-0000-0000-000014070000}"/>
    <cellStyle name="_도곡4교 하부공 수량_암거수량_04 BOX집_구조도_구조도_변경" xfId="3010" xr:uid="{00000000-0005-0000-0000-000015070000}"/>
    <cellStyle name="_도곡4교 하부공 수량_암거수량_04 BOX집_구조도_구조도0" xfId="3011" xr:uid="{00000000-0005-0000-0000-000016070000}"/>
    <cellStyle name="_도곡4교 하부공 수량_암거수량_04 BOX집_구조도_구조도0_1" xfId="3012" xr:uid="{00000000-0005-0000-0000-000017070000}"/>
    <cellStyle name="_도곡4교 하부공 수량_암거수량_04 BOX집_구조도_구조도0_구조도0" xfId="3013" xr:uid="{00000000-0005-0000-0000-000018070000}"/>
    <cellStyle name="_도곡4교 하부공 수량_암거수량_04 BOX집_구조도_구조도22" xfId="3014" xr:uid="{00000000-0005-0000-0000-000019070000}"/>
    <cellStyle name="_도곡4교 하부공 수량_암거수량_04 BOX집_구조도_구조도-흙막이~" xfId="3015" xr:uid="{00000000-0005-0000-0000-00001A070000}"/>
    <cellStyle name="_도곡4교 하부공 수량_암거수량_04 BOX집_구조도_구조물도" xfId="3016" xr:uid="{00000000-0005-0000-0000-00001B070000}"/>
    <cellStyle name="_도곡4교 하부공 수량_암거수량_04 BOX집_구조도_바닥막이구조" xfId="3017" xr:uid="{00000000-0005-0000-0000-00001C070000}"/>
    <cellStyle name="_도곡4교 하부공 수량_암거수량_04 BOX집_구조도_바닥막이구조도" xfId="3018" xr:uid="{00000000-0005-0000-0000-00001D070000}"/>
    <cellStyle name="_도곡4교 하부공 수량_암거수량_04 BOX집_구조도_보막이구조도" xfId="3019" xr:uid="{00000000-0005-0000-0000-00001E070000}"/>
    <cellStyle name="_도곡4교 하부공 수량_암거수량_04 BOX집_구조도0" xfId="3020" xr:uid="{00000000-0005-0000-0000-00001F070000}"/>
    <cellStyle name="_도곡4교 하부공 수량_암거수량_04 BOX집_구조도0_1" xfId="3021" xr:uid="{00000000-0005-0000-0000-000020070000}"/>
    <cellStyle name="_도곡4교 하부공 수량_암거수량_04 BOX집_구조도0_구조도" xfId="3022" xr:uid="{00000000-0005-0000-0000-000021070000}"/>
    <cellStyle name="_도곡4교 하부공 수량_암거수량_04 BOX집_구조도0_구조도_구조도0" xfId="3023" xr:uid="{00000000-0005-0000-0000-000022070000}"/>
    <cellStyle name="_도곡4교 하부공 수량_암거수량_04 BOX집_구조도0_구조도0" xfId="3024" xr:uid="{00000000-0005-0000-0000-000023070000}"/>
    <cellStyle name="_도곡4교 하부공 수량_암거수량_04 BOX집_구조도0_바닥막이구조" xfId="3025" xr:uid="{00000000-0005-0000-0000-000024070000}"/>
    <cellStyle name="_도곡4교 하부공 수량_암거수량_04 BOX집_구조도0_바닥막이구조도" xfId="3026" xr:uid="{00000000-0005-0000-0000-000025070000}"/>
    <cellStyle name="_도곡4교 하부공 수량_암거수량_04 BOX집_바닥막이구조" xfId="3027" xr:uid="{00000000-0005-0000-0000-000026070000}"/>
    <cellStyle name="_도곡4교 하부공 수량_암거수량_04 BOX집_설계내역(원본)" xfId="3028" xr:uid="{00000000-0005-0000-0000-000027070000}"/>
    <cellStyle name="_도곡4교 하부공 수량_암거수량_04 BOX집_설계내역(원본)_설계내역(구미정)" xfId="3029" xr:uid="{00000000-0005-0000-0000-000028070000}"/>
    <cellStyle name="_도곡4교 하부공 수량_암거수량_04 BOX집_설계내역(원본)_설계내역(원본)" xfId="3030" xr:uid="{00000000-0005-0000-0000-000029070000}"/>
    <cellStyle name="_도곡4교 하부공 수량_암거수량_구조도" xfId="3031" xr:uid="{00000000-0005-0000-0000-00002A070000}"/>
    <cellStyle name="_도곡4교 하부공 수량_암거수량_구조도_계간수로" xfId="3032" xr:uid="{00000000-0005-0000-0000-00002B070000}"/>
    <cellStyle name="_도곡4교 하부공 수량_암거수량_구조도_구조도" xfId="3033" xr:uid="{00000000-0005-0000-0000-00002C070000}"/>
    <cellStyle name="_도곡4교 하부공 수량_암거수량_구조도_구조도." xfId="3034" xr:uid="{00000000-0005-0000-0000-00002D070000}"/>
    <cellStyle name="_도곡4교 하부공 수량_암거수량_구조도_구조도_1" xfId="3035" xr:uid="{00000000-0005-0000-0000-00002E070000}"/>
    <cellStyle name="_도곡4교 하부공 수량_암거수량_구조도_구조도_a" xfId="3036" xr:uid="{00000000-0005-0000-0000-00002F070000}"/>
    <cellStyle name="_도곡4교 하부공 수량_암거수량_구조도_구조도_구조도" xfId="3037" xr:uid="{00000000-0005-0000-0000-000030070000}"/>
    <cellStyle name="_도곡4교 하부공 수량_암거수량_구조도_구조도_구조도0" xfId="3038" xr:uid="{00000000-0005-0000-0000-000031070000}"/>
    <cellStyle name="_도곡4교 하부공 수량_암거수량_구조도_구조도_변경" xfId="3039" xr:uid="{00000000-0005-0000-0000-000032070000}"/>
    <cellStyle name="_도곡4교 하부공 수량_암거수량_구조도_구조도0" xfId="3040" xr:uid="{00000000-0005-0000-0000-000033070000}"/>
    <cellStyle name="_도곡4교 하부공 수량_암거수량_구조도_구조도0_1" xfId="3041" xr:uid="{00000000-0005-0000-0000-000034070000}"/>
    <cellStyle name="_도곡4교 하부공 수량_암거수량_구조도_구조도0_구조도0" xfId="3042" xr:uid="{00000000-0005-0000-0000-000035070000}"/>
    <cellStyle name="_도곡4교 하부공 수량_암거수량_구조도_구조도22" xfId="3043" xr:uid="{00000000-0005-0000-0000-000036070000}"/>
    <cellStyle name="_도곡4교 하부공 수량_암거수량_구조도_구조도-흙막이~" xfId="3044" xr:uid="{00000000-0005-0000-0000-000037070000}"/>
    <cellStyle name="_도곡4교 하부공 수량_암거수량_구조도_구조물도" xfId="3045" xr:uid="{00000000-0005-0000-0000-000038070000}"/>
    <cellStyle name="_도곡4교 하부공 수량_암거수량_구조도_바닥막이구조" xfId="3046" xr:uid="{00000000-0005-0000-0000-000039070000}"/>
    <cellStyle name="_도곡4교 하부공 수량_암거수량_구조도_바닥막이구조도" xfId="3047" xr:uid="{00000000-0005-0000-0000-00003A070000}"/>
    <cellStyle name="_도곡4교 하부공 수량_암거수량_구조도_보막이구조도" xfId="3048" xr:uid="{00000000-0005-0000-0000-00003B070000}"/>
    <cellStyle name="_도곡4교 하부공 수량_암거수량_구조도0" xfId="3049" xr:uid="{00000000-0005-0000-0000-00003C070000}"/>
    <cellStyle name="_도곡4교 하부공 수량_암거수량_구조도0_1" xfId="3050" xr:uid="{00000000-0005-0000-0000-00003D070000}"/>
    <cellStyle name="_도곡4교 하부공 수량_암거수량_구조도0_구조도" xfId="3051" xr:uid="{00000000-0005-0000-0000-00003E070000}"/>
    <cellStyle name="_도곡4교 하부공 수량_암거수량_구조도0_구조도_구조도0" xfId="3052" xr:uid="{00000000-0005-0000-0000-00003F070000}"/>
    <cellStyle name="_도곡4교 하부공 수량_암거수량_구조도0_구조도0" xfId="3053" xr:uid="{00000000-0005-0000-0000-000040070000}"/>
    <cellStyle name="_도곡4교 하부공 수량_암거수량_구조도0_바닥막이구조" xfId="3054" xr:uid="{00000000-0005-0000-0000-000041070000}"/>
    <cellStyle name="_도곡4교 하부공 수량_암거수량_구조도0_바닥막이구조도" xfId="3055" xr:uid="{00000000-0005-0000-0000-000042070000}"/>
    <cellStyle name="_도곡4교 하부공 수량_암거수량_바닥막이구조" xfId="3056" xr:uid="{00000000-0005-0000-0000-000043070000}"/>
    <cellStyle name="_도곡4교 하부공 수량_암거수량_설계내역(원본)" xfId="3057" xr:uid="{00000000-0005-0000-0000-000044070000}"/>
    <cellStyle name="_도곡4교 하부공 수량_암거수량_설계내역(원본)_설계내역(구미정)" xfId="3058" xr:uid="{00000000-0005-0000-0000-000045070000}"/>
    <cellStyle name="_도곡4교 하부공 수량_암거수량_설계내역(원본)_설계내역(원본)" xfId="3059" xr:uid="{00000000-0005-0000-0000-000046070000}"/>
    <cellStyle name="_도곡교 교대 수량" xfId="389" xr:uid="{00000000-0005-0000-0000-000047070000}"/>
    <cellStyle name="_도곡교 교대 수량_2(변경)-토공" xfId="390" xr:uid="{00000000-0005-0000-0000-000048070000}"/>
    <cellStyle name="_도곡교 교대 수량_RAMP-E교-최종000" xfId="391" xr:uid="{00000000-0005-0000-0000-000049070000}"/>
    <cellStyle name="_도곡교 교대 수량_RAMP-E교-최종000_시방서" xfId="392" xr:uid="{00000000-0005-0000-0000-00004A070000}"/>
    <cellStyle name="_도곡교 교대 수량_RAMP-E교-최종000_파도 - 모항선 횡배수관 확장" xfId="393" xr:uid="{00000000-0005-0000-0000-00004B070000}"/>
    <cellStyle name="_도곡교 교대 수량_RAMP-E교-최종000_파도 - 모항선 횡배수관 확장_시방서" xfId="394" xr:uid="{00000000-0005-0000-0000-00004C070000}"/>
    <cellStyle name="_도곡교 교대 수량_구조도" xfId="3060" xr:uid="{00000000-0005-0000-0000-00004D070000}"/>
    <cellStyle name="_도곡교 교대 수량_구조도_계간수로" xfId="3061" xr:uid="{00000000-0005-0000-0000-00004E070000}"/>
    <cellStyle name="_도곡교 교대 수량_구조도_구조도" xfId="3062" xr:uid="{00000000-0005-0000-0000-00004F070000}"/>
    <cellStyle name="_도곡교 교대 수량_구조도_구조도." xfId="3063" xr:uid="{00000000-0005-0000-0000-000050070000}"/>
    <cellStyle name="_도곡교 교대 수량_구조도_구조도_1" xfId="3064" xr:uid="{00000000-0005-0000-0000-000051070000}"/>
    <cellStyle name="_도곡교 교대 수량_구조도_구조도_a" xfId="3065" xr:uid="{00000000-0005-0000-0000-000052070000}"/>
    <cellStyle name="_도곡교 교대 수량_구조도_구조도_구조도" xfId="3066" xr:uid="{00000000-0005-0000-0000-000053070000}"/>
    <cellStyle name="_도곡교 교대 수량_구조도_구조도_구조도0" xfId="3067" xr:uid="{00000000-0005-0000-0000-000054070000}"/>
    <cellStyle name="_도곡교 교대 수량_구조도_구조도_변경" xfId="3068" xr:uid="{00000000-0005-0000-0000-000055070000}"/>
    <cellStyle name="_도곡교 교대 수량_구조도_구조도0" xfId="3069" xr:uid="{00000000-0005-0000-0000-000056070000}"/>
    <cellStyle name="_도곡교 교대 수량_구조도_구조도0_1" xfId="3070" xr:uid="{00000000-0005-0000-0000-000057070000}"/>
    <cellStyle name="_도곡교 교대 수량_구조도_구조도0_구조도0" xfId="3071" xr:uid="{00000000-0005-0000-0000-000058070000}"/>
    <cellStyle name="_도곡교 교대 수량_구조도_구조도22" xfId="3072" xr:uid="{00000000-0005-0000-0000-000059070000}"/>
    <cellStyle name="_도곡교 교대 수량_구조도_구조도-흙막이~" xfId="3073" xr:uid="{00000000-0005-0000-0000-00005A070000}"/>
    <cellStyle name="_도곡교 교대 수량_구조도_구조물도" xfId="3074" xr:uid="{00000000-0005-0000-0000-00005B070000}"/>
    <cellStyle name="_도곡교 교대 수량_구조도_바닥막이구조" xfId="3075" xr:uid="{00000000-0005-0000-0000-00005C070000}"/>
    <cellStyle name="_도곡교 교대 수량_구조도_바닥막이구조도" xfId="3076" xr:uid="{00000000-0005-0000-0000-00005D070000}"/>
    <cellStyle name="_도곡교 교대 수량_구조도_보막이구조도" xfId="3077" xr:uid="{00000000-0005-0000-0000-00005E070000}"/>
    <cellStyle name="_도곡교 교대 수량_구조도0" xfId="3078" xr:uid="{00000000-0005-0000-0000-00005F070000}"/>
    <cellStyle name="_도곡교 교대 수량_구조도0_1" xfId="3079" xr:uid="{00000000-0005-0000-0000-000060070000}"/>
    <cellStyle name="_도곡교 교대 수량_구조도0_구조도" xfId="3080" xr:uid="{00000000-0005-0000-0000-000061070000}"/>
    <cellStyle name="_도곡교 교대 수량_구조도0_구조도_구조도0" xfId="3081" xr:uid="{00000000-0005-0000-0000-000062070000}"/>
    <cellStyle name="_도곡교 교대 수량_구조도0_구조도0" xfId="3082" xr:uid="{00000000-0005-0000-0000-000063070000}"/>
    <cellStyle name="_도곡교 교대 수량_구조도0_바닥막이구조" xfId="3083" xr:uid="{00000000-0005-0000-0000-000064070000}"/>
    <cellStyle name="_도곡교 교대 수량_구조도0_바닥막이구조도" xfId="3084" xr:uid="{00000000-0005-0000-0000-000065070000}"/>
    <cellStyle name="_도곡교 교대 수량_바닥막이구조" xfId="3085" xr:uid="{00000000-0005-0000-0000-000066070000}"/>
    <cellStyle name="_도곡교 교대 수량_설계내역(원본)" xfId="3086" xr:uid="{00000000-0005-0000-0000-000067070000}"/>
    <cellStyle name="_도곡교 교대 수량_설계내역(원본)_설계내역(구미정)" xfId="3087" xr:uid="{00000000-0005-0000-0000-000068070000}"/>
    <cellStyle name="_도곡교 교대 수량_설계내역(원본)_설계내역(원본)" xfId="3088" xr:uid="{00000000-0005-0000-0000-000069070000}"/>
    <cellStyle name="_도곡교 교대 수량_시방서" xfId="395" xr:uid="{00000000-0005-0000-0000-00006A070000}"/>
    <cellStyle name="_도곡교 교대 수량_신촌-유곡(암거)" xfId="3089" xr:uid="{00000000-0005-0000-0000-00006B070000}"/>
    <cellStyle name="_도곡교 교대 수량_신촌-유곡(암거)_04 BOX집" xfId="3090" xr:uid="{00000000-0005-0000-0000-00006C070000}"/>
    <cellStyle name="_도곡교 교대 수량_신촌-유곡(암거)_04 BOX집_구조도" xfId="3091" xr:uid="{00000000-0005-0000-0000-00006D070000}"/>
    <cellStyle name="_도곡교 교대 수량_신촌-유곡(암거)_04 BOX집_구조도_계간수로" xfId="3092" xr:uid="{00000000-0005-0000-0000-00006E070000}"/>
    <cellStyle name="_도곡교 교대 수량_신촌-유곡(암거)_04 BOX집_구조도_구조도" xfId="3093" xr:uid="{00000000-0005-0000-0000-00006F070000}"/>
    <cellStyle name="_도곡교 교대 수량_신촌-유곡(암거)_04 BOX집_구조도_구조도." xfId="3094" xr:uid="{00000000-0005-0000-0000-000070070000}"/>
    <cellStyle name="_도곡교 교대 수량_신촌-유곡(암거)_04 BOX집_구조도_구조도_1" xfId="3095" xr:uid="{00000000-0005-0000-0000-000071070000}"/>
    <cellStyle name="_도곡교 교대 수량_신촌-유곡(암거)_04 BOX집_구조도_구조도_a" xfId="3096" xr:uid="{00000000-0005-0000-0000-000072070000}"/>
    <cellStyle name="_도곡교 교대 수량_신촌-유곡(암거)_04 BOX집_구조도_구조도_구조도" xfId="3097" xr:uid="{00000000-0005-0000-0000-000073070000}"/>
    <cellStyle name="_도곡교 교대 수량_신촌-유곡(암거)_04 BOX집_구조도_구조도_구조도0" xfId="3098" xr:uid="{00000000-0005-0000-0000-000074070000}"/>
    <cellStyle name="_도곡교 교대 수량_신촌-유곡(암거)_04 BOX집_구조도_구조도_변경" xfId="3099" xr:uid="{00000000-0005-0000-0000-000075070000}"/>
    <cellStyle name="_도곡교 교대 수량_신촌-유곡(암거)_04 BOX집_구조도_구조도0" xfId="3100" xr:uid="{00000000-0005-0000-0000-000076070000}"/>
    <cellStyle name="_도곡교 교대 수량_신촌-유곡(암거)_04 BOX집_구조도_구조도0_1" xfId="3101" xr:uid="{00000000-0005-0000-0000-000077070000}"/>
    <cellStyle name="_도곡교 교대 수량_신촌-유곡(암거)_04 BOX집_구조도_구조도0_구조도0" xfId="3102" xr:uid="{00000000-0005-0000-0000-000078070000}"/>
    <cellStyle name="_도곡교 교대 수량_신촌-유곡(암거)_04 BOX집_구조도_구조도22" xfId="3103" xr:uid="{00000000-0005-0000-0000-000079070000}"/>
    <cellStyle name="_도곡교 교대 수량_신촌-유곡(암거)_04 BOX집_구조도_구조도-흙막이~" xfId="3104" xr:uid="{00000000-0005-0000-0000-00007A070000}"/>
    <cellStyle name="_도곡교 교대 수량_신촌-유곡(암거)_04 BOX집_구조도_구조물도" xfId="3105" xr:uid="{00000000-0005-0000-0000-00007B070000}"/>
    <cellStyle name="_도곡교 교대 수량_신촌-유곡(암거)_04 BOX집_구조도_바닥막이구조" xfId="3106" xr:uid="{00000000-0005-0000-0000-00007C070000}"/>
    <cellStyle name="_도곡교 교대 수량_신촌-유곡(암거)_04 BOX집_구조도_바닥막이구조도" xfId="3107" xr:uid="{00000000-0005-0000-0000-00007D070000}"/>
    <cellStyle name="_도곡교 교대 수량_신촌-유곡(암거)_04 BOX집_구조도_보막이구조도" xfId="3108" xr:uid="{00000000-0005-0000-0000-00007E070000}"/>
    <cellStyle name="_도곡교 교대 수량_신촌-유곡(암거)_04 BOX집_구조도0" xfId="3109" xr:uid="{00000000-0005-0000-0000-00007F070000}"/>
    <cellStyle name="_도곡교 교대 수량_신촌-유곡(암거)_04 BOX집_구조도0_1" xfId="3110" xr:uid="{00000000-0005-0000-0000-000080070000}"/>
    <cellStyle name="_도곡교 교대 수량_신촌-유곡(암거)_04 BOX집_구조도0_구조도" xfId="3111" xr:uid="{00000000-0005-0000-0000-000081070000}"/>
    <cellStyle name="_도곡교 교대 수량_신촌-유곡(암거)_04 BOX집_구조도0_구조도_구조도0" xfId="3112" xr:uid="{00000000-0005-0000-0000-000082070000}"/>
    <cellStyle name="_도곡교 교대 수량_신촌-유곡(암거)_04 BOX집_구조도0_구조도0" xfId="3113" xr:uid="{00000000-0005-0000-0000-000083070000}"/>
    <cellStyle name="_도곡교 교대 수량_신촌-유곡(암거)_04 BOX집_구조도0_바닥막이구조" xfId="3114" xr:uid="{00000000-0005-0000-0000-000084070000}"/>
    <cellStyle name="_도곡교 교대 수량_신촌-유곡(암거)_04 BOX집_구조도0_바닥막이구조도" xfId="3115" xr:uid="{00000000-0005-0000-0000-000085070000}"/>
    <cellStyle name="_도곡교 교대 수량_신촌-유곡(암거)_04 BOX집_바닥막이구조" xfId="3116" xr:uid="{00000000-0005-0000-0000-000086070000}"/>
    <cellStyle name="_도곡교 교대 수량_신촌-유곡(암거)_04 BOX집_설계내역(원본)" xfId="3117" xr:uid="{00000000-0005-0000-0000-000087070000}"/>
    <cellStyle name="_도곡교 교대 수량_신촌-유곡(암거)_04 BOX집_설계내역(원본)_설계내역(구미정)" xfId="3118" xr:uid="{00000000-0005-0000-0000-000088070000}"/>
    <cellStyle name="_도곡교 교대 수량_신촌-유곡(암거)_04 BOX집_설계내역(원본)_설계내역(원본)" xfId="3119" xr:uid="{00000000-0005-0000-0000-000089070000}"/>
    <cellStyle name="_도곡교 교대 수량_신촌-유곡(암거)_구조도" xfId="3120" xr:uid="{00000000-0005-0000-0000-00008A070000}"/>
    <cellStyle name="_도곡교 교대 수량_신촌-유곡(암거)_구조도_계간수로" xfId="3121" xr:uid="{00000000-0005-0000-0000-00008B070000}"/>
    <cellStyle name="_도곡교 교대 수량_신촌-유곡(암거)_구조도_구조도" xfId="3122" xr:uid="{00000000-0005-0000-0000-00008C070000}"/>
    <cellStyle name="_도곡교 교대 수량_신촌-유곡(암거)_구조도_구조도." xfId="3123" xr:uid="{00000000-0005-0000-0000-00008D070000}"/>
    <cellStyle name="_도곡교 교대 수량_신촌-유곡(암거)_구조도_구조도_1" xfId="3124" xr:uid="{00000000-0005-0000-0000-00008E070000}"/>
    <cellStyle name="_도곡교 교대 수량_신촌-유곡(암거)_구조도_구조도_a" xfId="3125" xr:uid="{00000000-0005-0000-0000-00008F070000}"/>
    <cellStyle name="_도곡교 교대 수량_신촌-유곡(암거)_구조도_구조도_구조도" xfId="3126" xr:uid="{00000000-0005-0000-0000-000090070000}"/>
    <cellStyle name="_도곡교 교대 수량_신촌-유곡(암거)_구조도_구조도_구조도0" xfId="3127" xr:uid="{00000000-0005-0000-0000-000091070000}"/>
    <cellStyle name="_도곡교 교대 수량_신촌-유곡(암거)_구조도_구조도_변경" xfId="3128" xr:uid="{00000000-0005-0000-0000-000092070000}"/>
    <cellStyle name="_도곡교 교대 수량_신촌-유곡(암거)_구조도_구조도0" xfId="3129" xr:uid="{00000000-0005-0000-0000-000093070000}"/>
    <cellStyle name="_도곡교 교대 수량_신촌-유곡(암거)_구조도_구조도0_1" xfId="3130" xr:uid="{00000000-0005-0000-0000-000094070000}"/>
    <cellStyle name="_도곡교 교대 수량_신촌-유곡(암거)_구조도_구조도0_구조도0" xfId="3131" xr:uid="{00000000-0005-0000-0000-000095070000}"/>
    <cellStyle name="_도곡교 교대 수량_신촌-유곡(암거)_구조도_구조도22" xfId="3132" xr:uid="{00000000-0005-0000-0000-000096070000}"/>
    <cellStyle name="_도곡교 교대 수량_신촌-유곡(암거)_구조도_구조도-흙막이~" xfId="3133" xr:uid="{00000000-0005-0000-0000-000097070000}"/>
    <cellStyle name="_도곡교 교대 수량_신촌-유곡(암거)_구조도_구조물도" xfId="3134" xr:uid="{00000000-0005-0000-0000-000098070000}"/>
    <cellStyle name="_도곡교 교대 수량_신촌-유곡(암거)_구조도_바닥막이구조" xfId="3135" xr:uid="{00000000-0005-0000-0000-000099070000}"/>
    <cellStyle name="_도곡교 교대 수량_신촌-유곡(암거)_구조도_바닥막이구조도" xfId="3136" xr:uid="{00000000-0005-0000-0000-00009A070000}"/>
    <cellStyle name="_도곡교 교대 수량_신촌-유곡(암거)_구조도_보막이구조도" xfId="3137" xr:uid="{00000000-0005-0000-0000-00009B070000}"/>
    <cellStyle name="_도곡교 교대 수량_신촌-유곡(암거)_구조도0" xfId="3138" xr:uid="{00000000-0005-0000-0000-00009C070000}"/>
    <cellStyle name="_도곡교 교대 수량_신촌-유곡(암거)_구조도0_1" xfId="3139" xr:uid="{00000000-0005-0000-0000-00009D070000}"/>
    <cellStyle name="_도곡교 교대 수량_신촌-유곡(암거)_구조도0_구조도" xfId="3140" xr:uid="{00000000-0005-0000-0000-00009E070000}"/>
    <cellStyle name="_도곡교 교대 수량_신촌-유곡(암거)_구조도0_구조도_구조도0" xfId="3141" xr:uid="{00000000-0005-0000-0000-00009F070000}"/>
    <cellStyle name="_도곡교 교대 수량_신촌-유곡(암거)_구조도0_구조도0" xfId="3142" xr:uid="{00000000-0005-0000-0000-0000A0070000}"/>
    <cellStyle name="_도곡교 교대 수량_신촌-유곡(암거)_구조도0_바닥막이구조" xfId="3143" xr:uid="{00000000-0005-0000-0000-0000A1070000}"/>
    <cellStyle name="_도곡교 교대 수량_신촌-유곡(암거)_구조도0_바닥막이구조도" xfId="3144" xr:uid="{00000000-0005-0000-0000-0000A2070000}"/>
    <cellStyle name="_도곡교 교대 수량_신촌-유곡(암거)_바닥막이구조" xfId="3145" xr:uid="{00000000-0005-0000-0000-0000A3070000}"/>
    <cellStyle name="_도곡교 교대 수량_신촌-유곡(암거)_설계내역(원본)" xfId="3146" xr:uid="{00000000-0005-0000-0000-0000A4070000}"/>
    <cellStyle name="_도곡교 교대 수량_신촌-유곡(암거)_설계내역(원본)_설계내역(구미정)" xfId="3147" xr:uid="{00000000-0005-0000-0000-0000A5070000}"/>
    <cellStyle name="_도곡교 교대 수량_신촌-유곡(암거)_설계내역(원본)_설계내역(원본)" xfId="3148" xr:uid="{00000000-0005-0000-0000-0000A6070000}"/>
    <cellStyle name="_도곡교 교대 수량_암거수량" xfId="3149" xr:uid="{00000000-0005-0000-0000-0000A7070000}"/>
    <cellStyle name="_도곡교 교대 수량_암거수량(2)" xfId="3150" xr:uid="{00000000-0005-0000-0000-0000A8070000}"/>
    <cellStyle name="_도곡교 교대 수량_암거수량(2)_04 BOX집" xfId="3151" xr:uid="{00000000-0005-0000-0000-0000A9070000}"/>
    <cellStyle name="_도곡교 교대 수량_암거수량(2)_04 BOX집_구조도" xfId="3152" xr:uid="{00000000-0005-0000-0000-0000AA070000}"/>
    <cellStyle name="_도곡교 교대 수량_암거수량(2)_04 BOX집_구조도_계간수로" xfId="3153" xr:uid="{00000000-0005-0000-0000-0000AB070000}"/>
    <cellStyle name="_도곡교 교대 수량_암거수량(2)_04 BOX집_구조도_구조도" xfId="3154" xr:uid="{00000000-0005-0000-0000-0000AC070000}"/>
    <cellStyle name="_도곡교 교대 수량_암거수량(2)_04 BOX집_구조도_구조도." xfId="3155" xr:uid="{00000000-0005-0000-0000-0000AD070000}"/>
    <cellStyle name="_도곡교 교대 수량_암거수량(2)_04 BOX집_구조도_구조도_1" xfId="3156" xr:uid="{00000000-0005-0000-0000-0000AE070000}"/>
    <cellStyle name="_도곡교 교대 수량_암거수량(2)_04 BOX집_구조도_구조도_a" xfId="3157" xr:uid="{00000000-0005-0000-0000-0000AF070000}"/>
    <cellStyle name="_도곡교 교대 수량_암거수량(2)_04 BOX집_구조도_구조도_구조도" xfId="3158" xr:uid="{00000000-0005-0000-0000-0000B0070000}"/>
    <cellStyle name="_도곡교 교대 수량_암거수량(2)_04 BOX집_구조도_구조도_구조도0" xfId="3159" xr:uid="{00000000-0005-0000-0000-0000B1070000}"/>
    <cellStyle name="_도곡교 교대 수량_암거수량(2)_04 BOX집_구조도_구조도_변경" xfId="3160" xr:uid="{00000000-0005-0000-0000-0000B2070000}"/>
    <cellStyle name="_도곡교 교대 수량_암거수량(2)_04 BOX집_구조도_구조도0" xfId="3161" xr:uid="{00000000-0005-0000-0000-0000B3070000}"/>
    <cellStyle name="_도곡교 교대 수량_암거수량(2)_04 BOX집_구조도_구조도0_1" xfId="3162" xr:uid="{00000000-0005-0000-0000-0000B4070000}"/>
    <cellStyle name="_도곡교 교대 수량_암거수량(2)_04 BOX집_구조도_구조도0_구조도0" xfId="3163" xr:uid="{00000000-0005-0000-0000-0000B5070000}"/>
    <cellStyle name="_도곡교 교대 수량_암거수량(2)_04 BOX집_구조도_구조도22" xfId="3164" xr:uid="{00000000-0005-0000-0000-0000B6070000}"/>
    <cellStyle name="_도곡교 교대 수량_암거수량(2)_04 BOX집_구조도_구조도-흙막이~" xfId="3165" xr:uid="{00000000-0005-0000-0000-0000B7070000}"/>
    <cellStyle name="_도곡교 교대 수량_암거수량(2)_04 BOX집_구조도_구조물도" xfId="3166" xr:uid="{00000000-0005-0000-0000-0000B8070000}"/>
    <cellStyle name="_도곡교 교대 수량_암거수량(2)_04 BOX집_구조도_바닥막이구조" xfId="3167" xr:uid="{00000000-0005-0000-0000-0000B9070000}"/>
    <cellStyle name="_도곡교 교대 수량_암거수량(2)_04 BOX집_구조도_바닥막이구조도" xfId="3168" xr:uid="{00000000-0005-0000-0000-0000BA070000}"/>
    <cellStyle name="_도곡교 교대 수량_암거수량(2)_04 BOX집_구조도_보막이구조도" xfId="3169" xr:uid="{00000000-0005-0000-0000-0000BB070000}"/>
    <cellStyle name="_도곡교 교대 수량_암거수량(2)_04 BOX집_구조도0" xfId="3170" xr:uid="{00000000-0005-0000-0000-0000BC070000}"/>
    <cellStyle name="_도곡교 교대 수량_암거수량(2)_04 BOX집_구조도0_1" xfId="3171" xr:uid="{00000000-0005-0000-0000-0000BD070000}"/>
    <cellStyle name="_도곡교 교대 수량_암거수량(2)_04 BOX집_구조도0_구조도" xfId="3172" xr:uid="{00000000-0005-0000-0000-0000BE070000}"/>
    <cellStyle name="_도곡교 교대 수량_암거수량(2)_04 BOX집_구조도0_구조도_구조도0" xfId="3173" xr:uid="{00000000-0005-0000-0000-0000BF070000}"/>
    <cellStyle name="_도곡교 교대 수량_암거수량(2)_04 BOX집_구조도0_구조도0" xfId="3174" xr:uid="{00000000-0005-0000-0000-0000C0070000}"/>
    <cellStyle name="_도곡교 교대 수량_암거수량(2)_04 BOX집_구조도0_바닥막이구조" xfId="3175" xr:uid="{00000000-0005-0000-0000-0000C1070000}"/>
    <cellStyle name="_도곡교 교대 수량_암거수량(2)_04 BOX집_구조도0_바닥막이구조도" xfId="3176" xr:uid="{00000000-0005-0000-0000-0000C2070000}"/>
    <cellStyle name="_도곡교 교대 수량_암거수량(2)_04 BOX집_바닥막이구조" xfId="3177" xr:uid="{00000000-0005-0000-0000-0000C3070000}"/>
    <cellStyle name="_도곡교 교대 수량_암거수량(2)_04 BOX집_설계내역(원본)" xfId="3178" xr:uid="{00000000-0005-0000-0000-0000C4070000}"/>
    <cellStyle name="_도곡교 교대 수량_암거수량(2)_04 BOX집_설계내역(원본)_설계내역(구미정)" xfId="3179" xr:uid="{00000000-0005-0000-0000-0000C5070000}"/>
    <cellStyle name="_도곡교 교대 수량_암거수량(2)_04 BOX집_설계내역(원본)_설계내역(원본)" xfId="3180" xr:uid="{00000000-0005-0000-0000-0000C6070000}"/>
    <cellStyle name="_도곡교 교대 수량_암거수량(2)_구조도" xfId="3181" xr:uid="{00000000-0005-0000-0000-0000C7070000}"/>
    <cellStyle name="_도곡교 교대 수량_암거수량(2)_구조도_계간수로" xfId="3182" xr:uid="{00000000-0005-0000-0000-0000C8070000}"/>
    <cellStyle name="_도곡교 교대 수량_암거수량(2)_구조도_구조도" xfId="3183" xr:uid="{00000000-0005-0000-0000-0000C9070000}"/>
    <cellStyle name="_도곡교 교대 수량_암거수량(2)_구조도_구조도." xfId="3184" xr:uid="{00000000-0005-0000-0000-0000CA070000}"/>
    <cellStyle name="_도곡교 교대 수량_암거수량(2)_구조도_구조도_1" xfId="3185" xr:uid="{00000000-0005-0000-0000-0000CB070000}"/>
    <cellStyle name="_도곡교 교대 수량_암거수량(2)_구조도_구조도_a" xfId="3186" xr:uid="{00000000-0005-0000-0000-0000CC070000}"/>
    <cellStyle name="_도곡교 교대 수량_암거수량(2)_구조도_구조도_구조도" xfId="3187" xr:uid="{00000000-0005-0000-0000-0000CD070000}"/>
    <cellStyle name="_도곡교 교대 수량_암거수량(2)_구조도_구조도_구조도0" xfId="3188" xr:uid="{00000000-0005-0000-0000-0000CE070000}"/>
    <cellStyle name="_도곡교 교대 수량_암거수량(2)_구조도_구조도_변경" xfId="3189" xr:uid="{00000000-0005-0000-0000-0000CF070000}"/>
    <cellStyle name="_도곡교 교대 수량_암거수량(2)_구조도_구조도0" xfId="3190" xr:uid="{00000000-0005-0000-0000-0000D0070000}"/>
    <cellStyle name="_도곡교 교대 수량_암거수량(2)_구조도_구조도0_1" xfId="3191" xr:uid="{00000000-0005-0000-0000-0000D1070000}"/>
    <cellStyle name="_도곡교 교대 수량_암거수량(2)_구조도_구조도0_구조도0" xfId="3192" xr:uid="{00000000-0005-0000-0000-0000D2070000}"/>
    <cellStyle name="_도곡교 교대 수량_암거수량(2)_구조도_구조도22" xfId="3193" xr:uid="{00000000-0005-0000-0000-0000D3070000}"/>
    <cellStyle name="_도곡교 교대 수량_암거수량(2)_구조도_구조도-흙막이~" xfId="3194" xr:uid="{00000000-0005-0000-0000-0000D4070000}"/>
    <cellStyle name="_도곡교 교대 수량_암거수량(2)_구조도_구조물도" xfId="3195" xr:uid="{00000000-0005-0000-0000-0000D5070000}"/>
    <cellStyle name="_도곡교 교대 수량_암거수량(2)_구조도_바닥막이구조" xfId="3196" xr:uid="{00000000-0005-0000-0000-0000D6070000}"/>
    <cellStyle name="_도곡교 교대 수량_암거수량(2)_구조도_바닥막이구조도" xfId="3197" xr:uid="{00000000-0005-0000-0000-0000D7070000}"/>
    <cellStyle name="_도곡교 교대 수량_암거수량(2)_구조도_보막이구조도" xfId="3198" xr:uid="{00000000-0005-0000-0000-0000D8070000}"/>
    <cellStyle name="_도곡교 교대 수량_암거수량(2)_구조도0" xfId="3199" xr:uid="{00000000-0005-0000-0000-0000D9070000}"/>
    <cellStyle name="_도곡교 교대 수량_암거수량(2)_구조도0_1" xfId="3200" xr:uid="{00000000-0005-0000-0000-0000DA070000}"/>
    <cellStyle name="_도곡교 교대 수량_암거수량(2)_구조도0_구조도" xfId="3201" xr:uid="{00000000-0005-0000-0000-0000DB070000}"/>
    <cellStyle name="_도곡교 교대 수량_암거수량(2)_구조도0_구조도_구조도0" xfId="3202" xr:uid="{00000000-0005-0000-0000-0000DC070000}"/>
    <cellStyle name="_도곡교 교대 수량_암거수량(2)_구조도0_구조도0" xfId="3203" xr:uid="{00000000-0005-0000-0000-0000DD070000}"/>
    <cellStyle name="_도곡교 교대 수량_암거수량(2)_구조도0_바닥막이구조" xfId="3204" xr:uid="{00000000-0005-0000-0000-0000DE070000}"/>
    <cellStyle name="_도곡교 교대 수량_암거수량(2)_구조도0_바닥막이구조도" xfId="3205" xr:uid="{00000000-0005-0000-0000-0000DF070000}"/>
    <cellStyle name="_도곡교 교대 수량_암거수량(2)_바닥막이구조" xfId="3206" xr:uid="{00000000-0005-0000-0000-0000E0070000}"/>
    <cellStyle name="_도곡교 교대 수량_암거수량(2)_설계내역(원본)" xfId="3207" xr:uid="{00000000-0005-0000-0000-0000E1070000}"/>
    <cellStyle name="_도곡교 교대 수량_암거수량(2)_설계내역(원본)_설계내역(구미정)" xfId="3208" xr:uid="{00000000-0005-0000-0000-0000E2070000}"/>
    <cellStyle name="_도곡교 교대 수량_암거수량(2)_설계내역(원본)_설계내역(원본)" xfId="3209" xr:uid="{00000000-0005-0000-0000-0000E3070000}"/>
    <cellStyle name="_도곡교 교대 수량_암거수량_04 BOX집" xfId="3210" xr:uid="{00000000-0005-0000-0000-0000E4070000}"/>
    <cellStyle name="_도곡교 교대 수량_암거수량_04 BOX집_구조도" xfId="3211" xr:uid="{00000000-0005-0000-0000-0000E5070000}"/>
    <cellStyle name="_도곡교 교대 수량_암거수량_04 BOX집_구조도_계간수로" xfId="3212" xr:uid="{00000000-0005-0000-0000-0000E6070000}"/>
    <cellStyle name="_도곡교 교대 수량_암거수량_04 BOX집_구조도_구조도" xfId="3213" xr:uid="{00000000-0005-0000-0000-0000E7070000}"/>
    <cellStyle name="_도곡교 교대 수량_암거수량_04 BOX집_구조도_구조도." xfId="3214" xr:uid="{00000000-0005-0000-0000-0000E8070000}"/>
    <cellStyle name="_도곡교 교대 수량_암거수량_04 BOX집_구조도_구조도_1" xfId="3215" xr:uid="{00000000-0005-0000-0000-0000E9070000}"/>
    <cellStyle name="_도곡교 교대 수량_암거수량_04 BOX집_구조도_구조도_a" xfId="3216" xr:uid="{00000000-0005-0000-0000-0000EA070000}"/>
    <cellStyle name="_도곡교 교대 수량_암거수량_04 BOX집_구조도_구조도_구조도" xfId="3217" xr:uid="{00000000-0005-0000-0000-0000EB070000}"/>
    <cellStyle name="_도곡교 교대 수량_암거수량_04 BOX집_구조도_구조도_구조도0" xfId="3218" xr:uid="{00000000-0005-0000-0000-0000EC070000}"/>
    <cellStyle name="_도곡교 교대 수량_암거수량_04 BOX집_구조도_구조도_변경" xfId="3219" xr:uid="{00000000-0005-0000-0000-0000ED070000}"/>
    <cellStyle name="_도곡교 교대 수량_암거수량_04 BOX집_구조도_구조도0" xfId="3220" xr:uid="{00000000-0005-0000-0000-0000EE070000}"/>
    <cellStyle name="_도곡교 교대 수량_암거수량_04 BOX집_구조도_구조도0_1" xfId="3221" xr:uid="{00000000-0005-0000-0000-0000EF070000}"/>
    <cellStyle name="_도곡교 교대 수량_암거수량_04 BOX집_구조도_구조도0_구조도0" xfId="3222" xr:uid="{00000000-0005-0000-0000-0000F0070000}"/>
    <cellStyle name="_도곡교 교대 수량_암거수량_04 BOX집_구조도_구조도22" xfId="3223" xr:uid="{00000000-0005-0000-0000-0000F1070000}"/>
    <cellStyle name="_도곡교 교대 수량_암거수량_04 BOX집_구조도_구조도-흙막이~" xfId="3224" xr:uid="{00000000-0005-0000-0000-0000F2070000}"/>
    <cellStyle name="_도곡교 교대 수량_암거수량_04 BOX집_구조도_구조물도" xfId="3225" xr:uid="{00000000-0005-0000-0000-0000F3070000}"/>
    <cellStyle name="_도곡교 교대 수량_암거수량_04 BOX집_구조도_바닥막이구조" xfId="3226" xr:uid="{00000000-0005-0000-0000-0000F4070000}"/>
    <cellStyle name="_도곡교 교대 수량_암거수량_04 BOX집_구조도_바닥막이구조도" xfId="3227" xr:uid="{00000000-0005-0000-0000-0000F5070000}"/>
    <cellStyle name="_도곡교 교대 수량_암거수량_04 BOX집_구조도_보막이구조도" xfId="3228" xr:uid="{00000000-0005-0000-0000-0000F6070000}"/>
    <cellStyle name="_도곡교 교대 수량_암거수량_04 BOX집_구조도0" xfId="3229" xr:uid="{00000000-0005-0000-0000-0000F7070000}"/>
    <cellStyle name="_도곡교 교대 수량_암거수량_04 BOX집_구조도0_1" xfId="3230" xr:uid="{00000000-0005-0000-0000-0000F8070000}"/>
    <cellStyle name="_도곡교 교대 수량_암거수량_04 BOX집_구조도0_구조도" xfId="3231" xr:uid="{00000000-0005-0000-0000-0000F9070000}"/>
    <cellStyle name="_도곡교 교대 수량_암거수량_04 BOX집_구조도0_구조도_구조도0" xfId="3232" xr:uid="{00000000-0005-0000-0000-0000FA070000}"/>
    <cellStyle name="_도곡교 교대 수량_암거수량_04 BOX집_구조도0_구조도0" xfId="3233" xr:uid="{00000000-0005-0000-0000-0000FB070000}"/>
    <cellStyle name="_도곡교 교대 수량_암거수량_04 BOX집_구조도0_바닥막이구조" xfId="3234" xr:uid="{00000000-0005-0000-0000-0000FC070000}"/>
    <cellStyle name="_도곡교 교대 수량_암거수량_04 BOX집_구조도0_바닥막이구조도" xfId="3235" xr:uid="{00000000-0005-0000-0000-0000FD070000}"/>
    <cellStyle name="_도곡교 교대 수량_암거수량_04 BOX집_바닥막이구조" xfId="3236" xr:uid="{00000000-0005-0000-0000-0000FE070000}"/>
    <cellStyle name="_도곡교 교대 수량_암거수량_04 BOX집_설계내역(원본)" xfId="3237" xr:uid="{00000000-0005-0000-0000-0000FF070000}"/>
    <cellStyle name="_도곡교 교대 수량_암거수량_04 BOX집_설계내역(원본)_설계내역(구미정)" xfId="3238" xr:uid="{00000000-0005-0000-0000-000000080000}"/>
    <cellStyle name="_도곡교 교대 수량_암거수량_04 BOX집_설계내역(원본)_설계내역(원본)" xfId="3239" xr:uid="{00000000-0005-0000-0000-000001080000}"/>
    <cellStyle name="_도곡교 교대 수량_암거수량_구조도" xfId="3240" xr:uid="{00000000-0005-0000-0000-000002080000}"/>
    <cellStyle name="_도곡교 교대 수량_암거수량_구조도_계간수로" xfId="3241" xr:uid="{00000000-0005-0000-0000-000003080000}"/>
    <cellStyle name="_도곡교 교대 수량_암거수량_구조도_구조도" xfId="3242" xr:uid="{00000000-0005-0000-0000-000004080000}"/>
    <cellStyle name="_도곡교 교대 수량_암거수량_구조도_구조도." xfId="3243" xr:uid="{00000000-0005-0000-0000-000005080000}"/>
    <cellStyle name="_도곡교 교대 수량_암거수량_구조도_구조도_1" xfId="3244" xr:uid="{00000000-0005-0000-0000-000006080000}"/>
    <cellStyle name="_도곡교 교대 수량_암거수량_구조도_구조도_a" xfId="3245" xr:uid="{00000000-0005-0000-0000-000007080000}"/>
    <cellStyle name="_도곡교 교대 수량_암거수량_구조도_구조도_구조도" xfId="3246" xr:uid="{00000000-0005-0000-0000-000008080000}"/>
    <cellStyle name="_도곡교 교대 수량_암거수량_구조도_구조도_구조도0" xfId="3247" xr:uid="{00000000-0005-0000-0000-000009080000}"/>
    <cellStyle name="_도곡교 교대 수량_암거수량_구조도_구조도_변경" xfId="3248" xr:uid="{00000000-0005-0000-0000-00000A080000}"/>
    <cellStyle name="_도곡교 교대 수량_암거수량_구조도_구조도0" xfId="3249" xr:uid="{00000000-0005-0000-0000-00000B080000}"/>
    <cellStyle name="_도곡교 교대 수량_암거수량_구조도_구조도0_1" xfId="3250" xr:uid="{00000000-0005-0000-0000-00000C080000}"/>
    <cellStyle name="_도곡교 교대 수량_암거수량_구조도_구조도0_구조도0" xfId="3251" xr:uid="{00000000-0005-0000-0000-00000D080000}"/>
    <cellStyle name="_도곡교 교대 수량_암거수량_구조도_구조도22" xfId="3252" xr:uid="{00000000-0005-0000-0000-00000E080000}"/>
    <cellStyle name="_도곡교 교대 수량_암거수량_구조도_구조도-흙막이~" xfId="3253" xr:uid="{00000000-0005-0000-0000-00000F080000}"/>
    <cellStyle name="_도곡교 교대 수량_암거수량_구조도_구조물도" xfId="3254" xr:uid="{00000000-0005-0000-0000-000010080000}"/>
    <cellStyle name="_도곡교 교대 수량_암거수량_구조도_바닥막이구조" xfId="3255" xr:uid="{00000000-0005-0000-0000-000011080000}"/>
    <cellStyle name="_도곡교 교대 수량_암거수량_구조도_바닥막이구조도" xfId="3256" xr:uid="{00000000-0005-0000-0000-000012080000}"/>
    <cellStyle name="_도곡교 교대 수량_암거수량_구조도_보막이구조도" xfId="3257" xr:uid="{00000000-0005-0000-0000-000013080000}"/>
    <cellStyle name="_도곡교 교대 수량_암거수량_구조도0" xfId="3258" xr:uid="{00000000-0005-0000-0000-000014080000}"/>
    <cellStyle name="_도곡교 교대 수량_암거수량_구조도0_1" xfId="3259" xr:uid="{00000000-0005-0000-0000-000015080000}"/>
    <cellStyle name="_도곡교 교대 수량_암거수량_구조도0_구조도" xfId="3260" xr:uid="{00000000-0005-0000-0000-000016080000}"/>
    <cellStyle name="_도곡교 교대 수량_암거수량_구조도0_구조도_구조도0" xfId="3261" xr:uid="{00000000-0005-0000-0000-000017080000}"/>
    <cellStyle name="_도곡교 교대 수량_암거수량_구조도0_구조도0" xfId="3262" xr:uid="{00000000-0005-0000-0000-000018080000}"/>
    <cellStyle name="_도곡교 교대 수량_암거수량_구조도0_바닥막이구조" xfId="3263" xr:uid="{00000000-0005-0000-0000-000019080000}"/>
    <cellStyle name="_도곡교 교대 수량_암거수량_구조도0_바닥막이구조도" xfId="3264" xr:uid="{00000000-0005-0000-0000-00001A080000}"/>
    <cellStyle name="_도곡교 교대 수량_암거수량_바닥막이구조" xfId="3265" xr:uid="{00000000-0005-0000-0000-00001B080000}"/>
    <cellStyle name="_도곡교 교대 수량_암거수량_설계내역(원본)" xfId="3266" xr:uid="{00000000-0005-0000-0000-00001C080000}"/>
    <cellStyle name="_도곡교 교대 수량_암거수량_설계내역(원본)_설계내역(구미정)" xfId="3267" xr:uid="{00000000-0005-0000-0000-00001D080000}"/>
    <cellStyle name="_도곡교 교대 수량_암거수량_설계내역(원본)_설계내역(원본)" xfId="3268" xr:uid="{00000000-0005-0000-0000-00001E080000}"/>
    <cellStyle name="_도로및지하시설물도공동구축사업 설계내역서.1.0" xfId="396" xr:uid="{00000000-0005-0000-0000-00001F080000}"/>
    <cellStyle name="_두릉1제 수량산출서" xfId="3269" xr:uid="{00000000-0005-0000-0000-000020080000}"/>
    <cellStyle name="_맨홀토공" xfId="397" xr:uid="{00000000-0005-0000-0000-000021080000}"/>
    <cellStyle name="_맨홀토공_내지농로(변경)" xfId="398" xr:uid="{00000000-0005-0000-0000-000022080000}"/>
    <cellStyle name="_맨홀토공_내지농로(변경)_돈지수량산출" xfId="399" xr:uid="{00000000-0005-0000-0000-000023080000}"/>
    <cellStyle name="_맨홀토공_능양수량산출" xfId="400" xr:uid="{00000000-0005-0000-0000-000024080000}"/>
    <cellStyle name="_맨홀토공_능양수량산출_돈지수량산출" xfId="401" xr:uid="{00000000-0005-0000-0000-000025080000}"/>
    <cellStyle name="_맨홀토공_돈지안길" xfId="402" xr:uid="{00000000-0005-0000-0000-000026080000}"/>
    <cellStyle name="_맨홀토공_돈지안길_배수로" xfId="403" xr:uid="{00000000-0005-0000-0000-000027080000}"/>
    <cellStyle name="_맨홀토공_돈지안길1000" xfId="404" xr:uid="{00000000-0005-0000-0000-000028080000}"/>
    <cellStyle name="_맨홀토공_돈지안길1000_배수로" xfId="405" xr:uid="{00000000-0005-0000-0000-000029080000}"/>
    <cellStyle name="_맨홀토공_배수로" xfId="406" xr:uid="{00000000-0005-0000-0000-00002A080000}"/>
    <cellStyle name="_맨홀토공_배수로_배수로" xfId="407" xr:uid="{00000000-0005-0000-0000-00002B080000}"/>
    <cellStyle name="_맨홀토공_석축쌓기" xfId="408" xr:uid="{00000000-0005-0000-0000-00002C080000}"/>
    <cellStyle name="_맨홀토공_석축쌓기_내지농로(변경)" xfId="409" xr:uid="{00000000-0005-0000-0000-00002D080000}"/>
    <cellStyle name="_맨홀토공_석축쌓기_내지농로(변경)_돈지수량산출" xfId="410" xr:uid="{00000000-0005-0000-0000-00002E080000}"/>
    <cellStyle name="_맨홀토공_석축쌓기_능양수량산출" xfId="411" xr:uid="{00000000-0005-0000-0000-00002F080000}"/>
    <cellStyle name="_맨홀토공_석축쌓기_능양수량산출_돈지수량산출" xfId="412" xr:uid="{00000000-0005-0000-0000-000030080000}"/>
    <cellStyle name="_맨홀토공_석축쌓기_돈지안길" xfId="413" xr:uid="{00000000-0005-0000-0000-000031080000}"/>
    <cellStyle name="_맨홀토공_석축쌓기_돈지안길_배수로" xfId="414" xr:uid="{00000000-0005-0000-0000-000032080000}"/>
    <cellStyle name="_맨홀토공_석축쌓기_돈지안길1000" xfId="415" xr:uid="{00000000-0005-0000-0000-000033080000}"/>
    <cellStyle name="_맨홀토공_석축쌓기_돈지안길1000_배수로" xfId="416" xr:uid="{00000000-0005-0000-0000-000034080000}"/>
    <cellStyle name="_맨홀토공_석축쌓기_배수공(명품센터)" xfId="417" xr:uid="{00000000-0005-0000-0000-000035080000}"/>
    <cellStyle name="_맨홀토공_석축쌓기_배수공(명품센터)_내지농로(변경)" xfId="418" xr:uid="{00000000-0005-0000-0000-000036080000}"/>
    <cellStyle name="_맨홀토공_석축쌓기_배수공(명품센터)_내지농로(변경)_돈지수량산출" xfId="419" xr:uid="{00000000-0005-0000-0000-000037080000}"/>
    <cellStyle name="_맨홀토공_석축쌓기_배수공(명품센터)_능양수량산출" xfId="420" xr:uid="{00000000-0005-0000-0000-000038080000}"/>
    <cellStyle name="_맨홀토공_석축쌓기_배수공(명품센터)_능양수량산출_돈지수량산출" xfId="421" xr:uid="{00000000-0005-0000-0000-000039080000}"/>
    <cellStyle name="_맨홀토공_석축쌓기_배수공(명품센터)_돈지안길" xfId="422" xr:uid="{00000000-0005-0000-0000-00003A080000}"/>
    <cellStyle name="_맨홀토공_석축쌓기_배수공(명품센터)_돈지안길_배수로" xfId="423" xr:uid="{00000000-0005-0000-0000-00003B080000}"/>
    <cellStyle name="_맨홀토공_석축쌓기_배수공(명품센터)_돈지안길1000" xfId="424" xr:uid="{00000000-0005-0000-0000-00003C080000}"/>
    <cellStyle name="_맨홀토공_석축쌓기_배수공(명품센터)_돈지안길1000_배수로" xfId="425" xr:uid="{00000000-0005-0000-0000-00003D080000}"/>
    <cellStyle name="_맨홀토공_석축쌓기_배수공(명품센터)_배수로" xfId="426" xr:uid="{00000000-0005-0000-0000-00003E080000}"/>
    <cellStyle name="_맨홀토공_석축쌓기_배수공(명품센터)_배수로_배수로" xfId="427" xr:uid="{00000000-0005-0000-0000-00003F080000}"/>
    <cellStyle name="_맨홀토공_석축쌓기_배수로" xfId="428" xr:uid="{00000000-0005-0000-0000-000040080000}"/>
    <cellStyle name="_맨홀토공_석축쌓기_배수로_배수로" xfId="429" xr:uid="{00000000-0005-0000-0000-000041080000}"/>
    <cellStyle name="_맨홀토공_석축쌓기_수량(전안수해복구)" xfId="430" xr:uid="{00000000-0005-0000-0000-000042080000}"/>
    <cellStyle name="_맨홀토공_석축쌓기_수량(전안수해복구)_내지농로(변경)" xfId="431" xr:uid="{00000000-0005-0000-0000-000043080000}"/>
    <cellStyle name="_맨홀토공_석축쌓기_수량(전안수해복구)_내지농로(변경)_돈지수량산출" xfId="432" xr:uid="{00000000-0005-0000-0000-000044080000}"/>
    <cellStyle name="_맨홀토공_석축쌓기_수량(전안수해복구)_능양수량산출" xfId="433" xr:uid="{00000000-0005-0000-0000-000045080000}"/>
    <cellStyle name="_맨홀토공_석축쌓기_수량(전안수해복구)_능양수량산출_돈지수량산출" xfId="434" xr:uid="{00000000-0005-0000-0000-000046080000}"/>
    <cellStyle name="_맨홀토공_석축쌓기_수량(전안수해복구)_돈지안길" xfId="435" xr:uid="{00000000-0005-0000-0000-000047080000}"/>
    <cellStyle name="_맨홀토공_석축쌓기_수량(전안수해복구)_돈지안길_배수로" xfId="436" xr:uid="{00000000-0005-0000-0000-000048080000}"/>
    <cellStyle name="_맨홀토공_석축쌓기_수량(전안수해복구)_돈지안길1000" xfId="437" xr:uid="{00000000-0005-0000-0000-000049080000}"/>
    <cellStyle name="_맨홀토공_석축쌓기_수량(전안수해복구)_돈지안길1000_배수로" xfId="438" xr:uid="{00000000-0005-0000-0000-00004A080000}"/>
    <cellStyle name="_맨홀토공_석축쌓기_수량(전안수해복구)_배수로" xfId="439" xr:uid="{00000000-0005-0000-0000-00004B080000}"/>
    <cellStyle name="_맨홀토공_석축쌓기_수량(전안수해복구)_배수로_배수로" xfId="440" xr:uid="{00000000-0005-0000-0000-00004C080000}"/>
    <cellStyle name="_맨홀토공_석축쌓기_우수공(k2)" xfId="441" xr:uid="{00000000-0005-0000-0000-00004D080000}"/>
    <cellStyle name="_맨홀토공_석축쌓기_우수공(k2)_내지농로(변경)" xfId="442" xr:uid="{00000000-0005-0000-0000-00004E080000}"/>
    <cellStyle name="_맨홀토공_석축쌓기_우수공(k2)_내지농로(변경)_돈지수량산출" xfId="443" xr:uid="{00000000-0005-0000-0000-00004F080000}"/>
    <cellStyle name="_맨홀토공_석축쌓기_우수공(k2)_능양수량산출" xfId="444" xr:uid="{00000000-0005-0000-0000-000050080000}"/>
    <cellStyle name="_맨홀토공_석축쌓기_우수공(k2)_능양수량산출_돈지수량산출" xfId="445" xr:uid="{00000000-0005-0000-0000-000051080000}"/>
    <cellStyle name="_맨홀토공_석축쌓기_우수공(k2)_돈지안길" xfId="446" xr:uid="{00000000-0005-0000-0000-000052080000}"/>
    <cellStyle name="_맨홀토공_석축쌓기_우수공(k2)_돈지안길_배수로" xfId="447" xr:uid="{00000000-0005-0000-0000-000053080000}"/>
    <cellStyle name="_맨홀토공_석축쌓기_우수공(k2)_돈지안길1000" xfId="448" xr:uid="{00000000-0005-0000-0000-000054080000}"/>
    <cellStyle name="_맨홀토공_석축쌓기_우수공(k2)_돈지안길1000_배수로" xfId="449" xr:uid="{00000000-0005-0000-0000-000055080000}"/>
    <cellStyle name="_맨홀토공_석축쌓기_우수공(k2)_배수로" xfId="450" xr:uid="{00000000-0005-0000-0000-000056080000}"/>
    <cellStyle name="_맨홀토공_석축쌓기_우수공(k2)_배수로_배수로" xfId="451" xr:uid="{00000000-0005-0000-0000-000057080000}"/>
    <cellStyle name="_무학22" xfId="452" xr:uid="{00000000-0005-0000-0000-000058080000}"/>
    <cellStyle name="_바닥막이구조" xfId="3270" xr:uid="{00000000-0005-0000-0000-000059080000}"/>
    <cellStyle name="_배수공집계" xfId="3271" xr:uid="{00000000-0005-0000-0000-00005A080000}"/>
    <cellStyle name="_배수공집계_두릉1제 수량산출서" xfId="3272" xr:uid="{00000000-0005-0000-0000-00005B080000}"/>
    <cellStyle name="_배수공집계_인계1공구 수량산출" xfId="3273" xr:uid="{00000000-0005-0000-0000-00005C080000}"/>
    <cellStyle name="_배수공집계_총자재집계표" xfId="3274" xr:uid="{00000000-0005-0000-0000-00005D080000}"/>
    <cellStyle name="_범용 공동구축사업 설계내역서_샘플1.3" xfId="453" xr:uid="{00000000-0005-0000-0000-00005E080000}"/>
    <cellStyle name="_범용 공동구축사업 설계내역서_샘플1.4" xfId="454" xr:uid="{00000000-0005-0000-0000-00005F080000}"/>
    <cellStyle name="_범용추가개발 설계내역서(평균가중치방식)" xfId="455" xr:uid="{00000000-0005-0000-0000-000060080000}"/>
    <cellStyle name="_범용프로그램도입 예산설계서(2003기준)_1.6" xfId="456" xr:uid="{00000000-0005-0000-0000-000061080000}"/>
    <cellStyle name="_범용프로그램도입 예산설계서_1.2" xfId="457" xr:uid="{00000000-0005-0000-0000-000062080000}"/>
    <cellStyle name="_본선토공" xfId="458" xr:uid="{00000000-0005-0000-0000-000063080000}"/>
    <cellStyle name="_본선토공_내지농로(변경)" xfId="459" xr:uid="{00000000-0005-0000-0000-000064080000}"/>
    <cellStyle name="_본선토공_내지농로(변경)_돈지수량산출" xfId="460" xr:uid="{00000000-0005-0000-0000-000065080000}"/>
    <cellStyle name="_본선토공_능양수량산출" xfId="461" xr:uid="{00000000-0005-0000-0000-000066080000}"/>
    <cellStyle name="_본선토공_능양수량산출_돈지수량산출" xfId="462" xr:uid="{00000000-0005-0000-0000-000067080000}"/>
    <cellStyle name="_본선토공_돈지안길" xfId="463" xr:uid="{00000000-0005-0000-0000-000068080000}"/>
    <cellStyle name="_본선토공_돈지안길_배수로" xfId="464" xr:uid="{00000000-0005-0000-0000-000069080000}"/>
    <cellStyle name="_본선토공_돈지안길1000" xfId="465" xr:uid="{00000000-0005-0000-0000-00006A080000}"/>
    <cellStyle name="_본선토공_돈지안길1000_배수로" xfId="466" xr:uid="{00000000-0005-0000-0000-00006B080000}"/>
    <cellStyle name="_본선토공_배수로" xfId="467" xr:uid="{00000000-0005-0000-0000-00006C080000}"/>
    <cellStyle name="_본선토공_배수로_배수로" xfId="468" xr:uid="{00000000-0005-0000-0000-00006D080000}"/>
    <cellStyle name="_본선토공_석축쌓기" xfId="469" xr:uid="{00000000-0005-0000-0000-00006E080000}"/>
    <cellStyle name="_본선토공_석축쌓기_내지농로(변경)" xfId="470" xr:uid="{00000000-0005-0000-0000-00006F080000}"/>
    <cellStyle name="_본선토공_석축쌓기_내지농로(변경)_돈지수량산출" xfId="471" xr:uid="{00000000-0005-0000-0000-000070080000}"/>
    <cellStyle name="_본선토공_석축쌓기_능양수량산출" xfId="472" xr:uid="{00000000-0005-0000-0000-000071080000}"/>
    <cellStyle name="_본선토공_석축쌓기_능양수량산출_돈지수량산출" xfId="473" xr:uid="{00000000-0005-0000-0000-000072080000}"/>
    <cellStyle name="_본선토공_석축쌓기_돈지안길" xfId="474" xr:uid="{00000000-0005-0000-0000-000073080000}"/>
    <cellStyle name="_본선토공_석축쌓기_돈지안길_배수로" xfId="475" xr:uid="{00000000-0005-0000-0000-000074080000}"/>
    <cellStyle name="_본선토공_석축쌓기_돈지안길1000" xfId="476" xr:uid="{00000000-0005-0000-0000-000075080000}"/>
    <cellStyle name="_본선토공_석축쌓기_돈지안길1000_배수로" xfId="477" xr:uid="{00000000-0005-0000-0000-000076080000}"/>
    <cellStyle name="_본선토공_석축쌓기_배수공(명품센터)" xfId="478" xr:uid="{00000000-0005-0000-0000-000077080000}"/>
    <cellStyle name="_본선토공_석축쌓기_배수공(명품센터)_내지농로(변경)" xfId="479" xr:uid="{00000000-0005-0000-0000-000078080000}"/>
    <cellStyle name="_본선토공_석축쌓기_배수공(명품센터)_내지농로(변경)_돈지수량산출" xfId="480" xr:uid="{00000000-0005-0000-0000-000079080000}"/>
    <cellStyle name="_본선토공_석축쌓기_배수공(명품센터)_능양수량산출" xfId="481" xr:uid="{00000000-0005-0000-0000-00007A080000}"/>
    <cellStyle name="_본선토공_석축쌓기_배수공(명품센터)_능양수량산출_돈지수량산출" xfId="482" xr:uid="{00000000-0005-0000-0000-00007B080000}"/>
    <cellStyle name="_본선토공_석축쌓기_배수공(명품센터)_돈지안길" xfId="483" xr:uid="{00000000-0005-0000-0000-00007C080000}"/>
    <cellStyle name="_본선토공_석축쌓기_배수공(명품센터)_돈지안길_배수로" xfId="484" xr:uid="{00000000-0005-0000-0000-00007D080000}"/>
    <cellStyle name="_본선토공_석축쌓기_배수공(명품센터)_돈지안길1000" xfId="485" xr:uid="{00000000-0005-0000-0000-00007E080000}"/>
    <cellStyle name="_본선토공_석축쌓기_배수공(명품센터)_돈지안길1000_배수로" xfId="486" xr:uid="{00000000-0005-0000-0000-00007F080000}"/>
    <cellStyle name="_본선토공_석축쌓기_배수공(명품센터)_배수로" xfId="487" xr:uid="{00000000-0005-0000-0000-000080080000}"/>
    <cellStyle name="_본선토공_석축쌓기_배수공(명품센터)_배수로_배수로" xfId="488" xr:uid="{00000000-0005-0000-0000-000081080000}"/>
    <cellStyle name="_본선토공_석축쌓기_배수로" xfId="489" xr:uid="{00000000-0005-0000-0000-000082080000}"/>
    <cellStyle name="_본선토공_석축쌓기_배수로_배수로" xfId="490" xr:uid="{00000000-0005-0000-0000-000083080000}"/>
    <cellStyle name="_본선토공_석축쌓기_수량(전안수해복구)" xfId="491" xr:uid="{00000000-0005-0000-0000-000084080000}"/>
    <cellStyle name="_본선토공_석축쌓기_수량(전안수해복구)_내지농로(변경)" xfId="492" xr:uid="{00000000-0005-0000-0000-000085080000}"/>
    <cellStyle name="_본선토공_석축쌓기_수량(전안수해복구)_내지농로(변경)_돈지수량산출" xfId="493" xr:uid="{00000000-0005-0000-0000-000086080000}"/>
    <cellStyle name="_본선토공_석축쌓기_수량(전안수해복구)_능양수량산출" xfId="494" xr:uid="{00000000-0005-0000-0000-000087080000}"/>
    <cellStyle name="_본선토공_석축쌓기_수량(전안수해복구)_능양수량산출_돈지수량산출" xfId="495" xr:uid="{00000000-0005-0000-0000-000088080000}"/>
    <cellStyle name="_본선토공_석축쌓기_수량(전안수해복구)_돈지안길" xfId="496" xr:uid="{00000000-0005-0000-0000-000089080000}"/>
    <cellStyle name="_본선토공_석축쌓기_수량(전안수해복구)_돈지안길_배수로" xfId="497" xr:uid="{00000000-0005-0000-0000-00008A080000}"/>
    <cellStyle name="_본선토공_석축쌓기_수량(전안수해복구)_돈지안길1000" xfId="498" xr:uid="{00000000-0005-0000-0000-00008B080000}"/>
    <cellStyle name="_본선토공_석축쌓기_수량(전안수해복구)_돈지안길1000_배수로" xfId="499" xr:uid="{00000000-0005-0000-0000-00008C080000}"/>
    <cellStyle name="_본선토공_석축쌓기_수량(전안수해복구)_배수로" xfId="500" xr:uid="{00000000-0005-0000-0000-00008D080000}"/>
    <cellStyle name="_본선토공_석축쌓기_수량(전안수해복구)_배수로_배수로" xfId="501" xr:uid="{00000000-0005-0000-0000-00008E080000}"/>
    <cellStyle name="_본선토공_석축쌓기_우수공(k2)" xfId="502" xr:uid="{00000000-0005-0000-0000-00008F080000}"/>
    <cellStyle name="_본선토공_석축쌓기_우수공(k2)_내지농로(변경)" xfId="503" xr:uid="{00000000-0005-0000-0000-000090080000}"/>
    <cellStyle name="_본선토공_석축쌓기_우수공(k2)_내지농로(변경)_돈지수량산출" xfId="504" xr:uid="{00000000-0005-0000-0000-000091080000}"/>
    <cellStyle name="_본선토공_석축쌓기_우수공(k2)_능양수량산출" xfId="505" xr:uid="{00000000-0005-0000-0000-000092080000}"/>
    <cellStyle name="_본선토공_석축쌓기_우수공(k2)_능양수량산출_돈지수량산출" xfId="506" xr:uid="{00000000-0005-0000-0000-000093080000}"/>
    <cellStyle name="_본선토공_석축쌓기_우수공(k2)_돈지안길" xfId="507" xr:uid="{00000000-0005-0000-0000-000094080000}"/>
    <cellStyle name="_본선토공_석축쌓기_우수공(k2)_돈지안길_배수로" xfId="508" xr:uid="{00000000-0005-0000-0000-000095080000}"/>
    <cellStyle name="_본선토공_석축쌓기_우수공(k2)_돈지안길1000" xfId="509" xr:uid="{00000000-0005-0000-0000-000096080000}"/>
    <cellStyle name="_본선토공_석축쌓기_우수공(k2)_돈지안길1000_배수로" xfId="510" xr:uid="{00000000-0005-0000-0000-000097080000}"/>
    <cellStyle name="_본선토공_석축쌓기_우수공(k2)_배수로" xfId="511" xr:uid="{00000000-0005-0000-0000-000098080000}"/>
    <cellStyle name="_본선토공_석축쌓기_우수공(k2)_배수로_배수로" xfId="512" xr:uid="{00000000-0005-0000-0000-000099080000}"/>
    <cellStyle name="_부대공A" xfId="3275" xr:uid="{00000000-0005-0000-0000-00009A080000}"/>
    <cellStyle name="_부대공A_두릉1제 수량산출서" xfId="3276" xr:uid="{00000000-0005-0000-0000-00009B080000}"/>
    <cellStyle name="_부대공A_인계1공구 수량산출" xfId="3277" xr:uid="{00000000-0005-0000-0000-00009C080000}"/>
    <cellStyle name="_부대공A_총자재집계표" xfId="3278" xr:uid="{00000000-0005-0000-0000-00009D080000}"/>
    <cellStyle name="_부천시 지하시설물통합정보시스템 구축사업 설계내역서_0514(FP)" xfId="513" xr:uid="{00000000-0005-0000-0000-00009E080000}"/>
    <cellStyle name="_부천시 지하시설물통합정보시스템 구축사업 설계내역서_2.1(FP)" xfId="514" xr:uid="{00000000-0005-0000-0000-00009F080000}"/>
    <cellStyle name="_부천시 현장시설물관리시스템 구축사업 설계내역서_2.1(FP)" xfId="515" xr:uid="{00000000-0005-0000-0000-0000A0080000}"/>
    <cellStyle name="_사본 - 승본도로수량(금회분)" xfId="3279" xr:uid="{00000000-0005-0000-0000-0000A1080000}"/>
    <cellStyle name="_사본 - 승본도로수량(금회분)_두릉1제 수량산출서" xfId="3280" xr:uid="{00000000-0005-0000-0000-0000A2080000}"/>
    <cellStyle name="_사본 - 승본도로수량(금회분)_인계1공구 수량산출" xfId="3281" xr:uid="{00000000-0005-0000-0000-0000A3080000}"/>
    <cellStyle name="_사본 - 승본도로수량(금회분)_총자재집계표" xfId="3282" xr:uid="{00000000-0005-0000-0000-0000A4080000}"/>
    <cellStyle name="_사전재해영향검토용역내역서(은행매화공원)" xfId="516" xr:uid="{00000000-0005-0000-0000-0000A5080000}"/>
    <cellStyle name="_사전재해영향성검토(1억5천)2" xfId="517" xr:uid="{00000000-0005-0000-0000-0000A6080000}"/>
    <cellStyle name="_상하수도 범용도입 설계내역서2.0" xfId="518" xr:uid="{00000000-0005-0000-0000-0000A7080000}"/>
    <cellStyle name="_새주소웹서버" xfId="519" xr:uid="{00000000-0005-0000-0000-0000A8080000}"/>
    <cellStyle name="_서산시 00근린공원 조성계획 및 실시설계 용역" xfId="520" xr:uid="{00000000-0005-0000-0000-0000A9080000}"/>
    <cellStyle name="_서학내역서(준공내역서)" xfId="521" xr:uid="{00000000-0005-0000-0000-0000AA080000}"/>
    <cellStyle name="_석 축A" xfId="3283" xr:uid="{00000000-0005-0000-0000-0000AB080000}"/>
    <cellStyle name="_석 축A_두릉1제 수량산출서" xfId="3284" xr:uid="{00000000-0005-0000-0000-0000AC080000}"/>
    <cellStyle name="_석 축A_인계1공구 수량산출" xfId="3285" xr:uid="{00000000-0005-0000-0000-0000AD080000}"/>
    <cellStyle name="_석 축A_총자재집계표" xfId="3286" xr:uid="{00000000-0005-0000-0000-0000AE080000}"/>
    <cellStyle name="_석축공" xfId="522" xr:uid="{00000000-0005-0000-0000-0000AF080000}"/>
    <cellStyle name="_설계내역(원본)" xfId="3287" xr:uid="{00000000-0005-0000-0000-0000B0080000}"/>
    <cellStyle name="_설계내역(원본)_설계내역(구미정)" xfId="3288" xr:uid="{00000000-0005-0000-0000-0000B1080000}"/>
    <cellStyle name="_설계내역(원본)_설계내역(원본)" xfId="3289" xr:uid="{00000000-0005-0000-0000-0000B2080000}"/>
    <cellStyle name="_설계내역서_금액조정" xfId="523" xr:uid="{00000000-0005-0000-0000-0000B3080000}"/>
    <cellStyle name="_송산4 사전재해영향성(개발사업-일반사업계획)" xfId="524" xr:uid="{00000000-0005-0000-0000-0000B4080000}"/>
    <cellStyle name="_송산4 재해영향평가" xfId="525" xr:uid="{00000000-0005-0000-0000-0000B5080000}"/>
    <cellStyle name="_수 량 연화.내감" xfId="3290" xr:uid="{00000000-0005-0000-0000-0000B6080000}"/>
    <cellStyle name="_수 량 연화.내감_금산제수량(전체최종)" xfId="3291" xr:uid="{00000000-0005-0000-0000-0000B7080000}"/>
    <cellStyle name="_수 량 연화.내감_금산제수량(전체최종)_두릉1제 수량산출서" xfId="3292" xr:uid="{00000000-0005-0000-0000-0000B8080000}"/>
    <cellStyle name="_수 량 연화.내감_금산제수량(전체최종)_인계1공구 수량산출" xfId="3293" xr:uid="{00000000-0005-0000-0000-0000B9080000}"/>
    <cellStyle name="_수 량 연화.내감_금산제수량(전체최종)_총자재집계표" xfId="3294" xr:uid="{00000000-0005-0000-0000-0000BA080000}"/>
    <cellStyle name="_수 량 연화.내감_두릉1제 수량산출서" xfId="3295" xr:uid="{00000000-0005-0000-0000-0000BB080000}"/>
    <cellStyle name="_수 량 연화.내감_인계1공구 수량산출" xfId="3296" xr:uid="{00000000-0005-0000-0000-0000BC080000}"/>
    <cellStyle name="_수 량 연화.내감_총자재집계표" xfId="3297" xr:uid="{00000000-0005-0000-0000-0000BD080000}"/>
    <cellStyle name="_수량금회 연화.내감" xfId="3298" xr:uid="{00000000-0005-0000-0000-0000BE080000}"/>
    <cellStyle name="_수량금회 연화.내감_금산제수량(전체최종)" xfId="3299" xr:uid="{00000000-0005-0000-0000-0000BF080000}"/>
    <cellStyle name="_수량금회 연화.내감_금산제수량(전체최종)_두릉1제 수량산출서" xfId="3300" xr:uid="{00000000-0005-0000-0000-0000C0080000}"/>
    <cellStyle name="_수량금회 연화.내감_금산제수량(전체최종)_인계1공구 수량산출" xfId="3301" xr:uid="{00000000-0005-0000-0000-0000C1080000}"/>
    <cellStyle name="_수량금회 연화.내감_금산제수량(전체최종)_총자재집계표" xfId="3302" xr:uid="{00000000-0005-0000-0000-0000C2080000}"/>
    <cellStyle name="_수량금회 연화.내감_두릉1제 수량산출서" xfId="3303" xr:uid="{00000000-0005-0000-0000-0000C3080000}"/>
    <cellStyle name="_수량금회 연화.내감_인계1공구 수량산출" xfId="3304" xr:uid="{00000000-0005-0000-0000-0000C4080000}"/>
    <cellStyle name="_수량금회 연화.내감_총자재집계표" xfId="3305" xr:uid="{00000000-0005-0000-0000-0000C5080000}"/>
    <cellStyle name="_수량산출 구눌하수도" xfId="3306" xr:uid="{00000000-0005-0000-0000-0000C6080000}"/>
    <cellStyle name="_수량산출 구눌하수도_금산제수량(전체최종)" xfId="3307" xr:uid="{00000000-0005-0000-0000-0000C7080000}"/>
    <cellStyle name="_수량산출 구눌하수도_금산제수량(전체최종)_두릉1제 수량산출서" xfId="3308" xr:uid="{00000000-0005-0000-0000-0000C8080000}"/>
    <cellStyle name="_수량산출 구눌하수도_금산제수량(전체최종)_인계1공구 수량산출" xfId="3309" xr:uid="{00000000-0005-0000-0000-0000C9080000}"/>
    <cellStyle name="_수량산출 구눌하수도_금산제수량(전체최종)_총자재집계표" xfId="3310" xr:uid="{00000000-0005-0000-0000-0000CA080000}"/>
    <cellStyle name="_수량산출 구눌하수도_두릉1제 수량산출서" xfId="3311" xr:uid="{00000000-0005-0000-0000-0000CB080000}"/>
    <cellStyle name="_수량산출 구눌하수도_인계1공구 수량산출" xfId="3312" xr:uid="{00000000-0005-0000-0000-0000CC080000}"/>
    <cellStyle name="_수량산출 구눌하수도_총자재집계표" xfId="3313" xr:uid="{00000000-0005-0000-0000-0000CD080000}"/>
    <cellStyle name="_수량산출 음지하천" xfId="3314" xr:uid="{00000000-0005-0000-0000-0000CE080000}"/>
    <cellStyle name="_수량산출 음지하천_금산제수량(전체최종)" xfId="3315" xr:uid="{00000000-0005-0000-0000-0000CF080000}"/>
    <cellStyle name="_수량산출 음지하천_금산제수량(전체최종)_두릉1제 수량산출서" xfId="3316" xr:uid="{00000000-0005-0000-0000-0000D0080000}"/>
    <cellStyle name="_수량산출 음지하천_금산제수량(전체최종)_인계1공구 수량산출" xfId="3317" xr:uid="{00000000-0005-0000-0000-0000D1080000}"/>
    <cellStyle name="_수량산출 음지하천_금산제수량(전체최종)_총자재집계표" xfId="3318" xr:uid="{00000000-0005-0000-0000-0000D2080000}"/>
    <cellStyle name="_수량산출 음지하천_두릉1제 수량산출서" xfId="3319" xr:uid="{00000000-0005-0000-0000-0000D3080000}"/>
    <cellStyle name="_수량산출 음지하천_인계1공구 수량산출" xfId="3320" xr:uid="{00000000-0005-0000-0000-0000D4080000}"/>
    <cellStyle name="_수량산출 음지하천_총자재집계표" xfId="3321" xr:uid="{00000000-0005-0000-0000-0000D5080000}"/>
    <cellStyle name="_수량산출(기산각산)" xfId="3322" xr:uid="{00000000-0005-0000-0000-0000D6080000}"/>
    <cellStyle name="_수량산출-경산 하양 대곡(수정)" xfId="3323" xr:uid="{00000000-0005-0000-0000-0000D7080000}"/>
    <cellStyle name="_수량산출-경산 하양 사기(BP~58)" xfId="3324" xr:uid="{00000000-0005-0000-0000-0000D8080000}"/>
    <cellStyle name="_수량산출-경산 하양 사기(수정)" xfId="3325" xr:uid="{00000000-0005-0000-0000-0000D9080000}"/>
    <cellStyle name="_수량산출-경산하양사기~대곡(NO.62)" xfId="3326" xr:uid="{00000000-0005-0000-0000-0000DA080000}"/>
    <cellStyle name="_수량산출-고령 개진 오사 ~ 구곡(완)" xfId="3327" xr:uid="{00000000-0005-0000-0000-0000DB080000}"/>
    <cellStyle name="_수량산출-고령 저전~덕곡 본리(본선)" xfId="3328" xr:uid="{00000000-0005-0000-0000-0000DC080000}"/>
    <cellStyle name="_수량산출서" xfId="3329" xr:uid="{00000000-0005-0000-0000-0000DD080000}"/>
    <cellStyle name="_수량산출-선남 관화 ~ 도흥" xfId="3330" xr:uid="{00000000-0005-0000-0000-0000DE080000}"/>
    <cellStyle name="_수량산출-수정" xfId="3331" xr:uid="{00000000-0005-0000-0000-0000DF080000}"/>
    <cellStyle name="_수량산출-울진서소광~두천(NO.243)" xfId="3332" xr:uid="{00000000-0005-0000-0000-0000E0080000}"/>
    <cellStyle name="_숭실대학교 걷고싶은 거리 녹화사업" xfId="3333" xr:uid="{00000000-0005-0000-0000-0000E1080000}"/>
    <cellStyle name="_승본도로수량(금회분)" xfId="3334" xr:uid="{00000000-0005-0000-0000-0000E2080000}"/>
    <cellStyle name="_승본도로수량(금회분)_두릉1제 수량산출서" xfId="3335" xr:uid="{00000000-0005-0000-0000-0000E3080000}"/>
    <cellStyle name="_승본도로수량(금회분)_인계1공구 수량산출" xfId="3336" xr:uid="{00000000-0005-0000-0000-0000E4080000}"/>
    <cellStyle name="_승본도로수량(금회분)_총자재집계표" xfId="3337" xr:uid="{00000000-0005-0000-0000-0000E5080000}"/>
    <cellStyle name="_승본도로수량산출" xfId="3338" xr:uid="{00000000-0005-0000-0000-0000E6080000}"/>
    <cellStyle name="_승본도로수량산출_두릉1제 수량산출서" xfId="3339" xr:uid="{00000000-0005-0000-0000-0000E7080000}"/>
    <cellStyle name="_승본도로수량산출_인계1공구 수량산출" xfId="3340" xr:uid="{00000000-0005-0000-0000-0000E8080000}"/>
    <cellStyle name="_승본도로수량산출_총자재집계표" xfId="3341" xr:uid="{00000000-0005-0000-0000-0000E9080000}"/>
    <cellStyle name="_시민체육시설조성사업 조사설계용역 설계서" xfId="526" xr:uid="{00000000-0005-0000-0000-0000EA080000}"/>
    <cellStyle name="_시방서" xfId="527" xr:uid="{00000000-0005-0000-0000-0000EB080000}"/>
    <cellStyle name="_시스템개발산출양식_2003" xfId="528" xr:uid="{00000000-0005-0000-0000-0000EC080000}"/>
    <cellStyle name="_신당천수량 변경(전체)" xfId="3342" xr:uid="{00000000-0005-0000-0000-0000ED080000}"/>
    <cellStyle name="_신당천수량 변경(전체)_두릉1제 수량산출서" xfId="3343" xr:uid="{00000000-0005-0000-0000-0000EE080000}"/>
    <cellStyle name="_신당천수량 변경(전체)_인계1공구 수량산출" xfId="3344" xr:uid="{00000000-0005-0000-0000-0000EF080000}"/>
    <cellStyle name="_신당천수량 변경(전체)_총자재집계표" xfId="3345" xr:uid="{00000000-0005-0000-0000-0000F0080000}"/>
    <cellStyle name="_신촌-유곡(암거)" xfId="3346" xr:uid="{00000000-0005-0000-0000-0000F1080000}"/>
    <cellStyle name="_신촌-유곡(암거)_04 BOX집" xfId="3347" xr:uid="{00000000-0005-0000-0000-0000F2080000}"/>
    <cellStyle name="_신촌-유곡(암거)_04 BOX집_구조도" xfId="3348" xr:uid="{00000000-0005-0000-0000-0000F3080000}"/>
    <cellStyle name="_신촌-유곡(암거)_04 BOX집_구조도_계간수로" xfId="3349" xr:uid="{00000000-0005-0000-0000-0000F4080000}"/>
    <cellStyle name="_신촌-유곡(암거)_04 BOX집_구조도_구조도" xfId="3350" xr:uid="{00000000-0005-0000-0000-0000F5080000}"/>
    <cellStyle name="_신촌-유곡(암거)_04 BOX집_구조도_구조도." xfId="3351" xr:uid="{00000000-0005-0000-0000-0000F6080000}"/>
    <cellStyle name="_신촌-유곡(암거)_04 BOX집_구조도_구조도_1" xfId="3352" xr:uid="{00000000-0005-0000-0000-0000F7080000}"/>
    <cellStyle name="_신촌-유곡(암거)_04 BOX집_구조도_구조도_a" xfId="3353" xr:uid="{00000000-0005-0000-0000-0000F8080000}"/>
    <cellStyle name="_신촌-유곡(암거)_04 BOX집_구조도_구조도_구조도" xfId="3354" xr:uid="{00000000-0005-0000-0000-0000F9080000}"/>
    <cellStyle name="_신촌-유곡(암거)_04 BOX집_구조도_구조도_구조도0" xfId="3355" xr:uid="{00000000-0005-0000-0000-0000FA080000}"/>
    <cellStyle name="_신촌-유곡(암거)_04 BOX집_구조도_구조도_변경" xfId="3356" xr:uid="{00000000-0005-0000-0000-0000FB080000}"/>
    <cellStyle name="_신촌-유곡(암거)_04 BOX집_구조도_구조도0" xfId="3357" xr:uid="{00000000-0005-0000-0000-0000FC080000}"/>
    <cellStyle name="_신촌-유곡(암거)_04 BOX집_구조도_구조도0_1" xfId="3358" xr:uid="{00000000-0005-0000-0000-0000FD080000}"/>
    <cellStyle name="_신촌-유곡(암거)_04 BOX집_구조도_구조도0_구조도0" xfId="3359" xr:uid="{00000000-0005-0000-0000-0000FE080000}"/>
    <cellStyle name="_신촌-유곡(암거)_04 BOX집_구조도_구조도22" xfId="3360" xr:uid="{00000000-0005-0000-0000-0000FF080000}"/>
    <cellStyle name="_신촌-유곡(암거)_04 BOX집_구조도_구조도-흙막이~" xfId="3361" xr:uid="{00000000-0005-0000-0000-000000090000}"/>
    <cellStyle name="_신촌-유곡(암거)_04 BOX집_구조도_구조물도" xfId="3362" xr:uid="{00000000-0005-0000-0000-000001090000}"/>
    <cellStyle name="_신촌-유곡(암거)_04 BOX집_구조도_바닥막이구조" xfId="3363" xr:uid="{00000000-0005-0000-0000-000002090000}"/>
    <cellStyle name="_신촌-유곡(암거)_04 BOX집_구조도_바닥막이구조도" xfId="3364" xr:uid="{00000000-0005-0000-0000-000003090000}"/>
    <cellStyle name="_신촌-유곡(암거)_04 BOX집_구조도_보막이구조도" xfId="3365" xr:uid="{00000000-0005-0000-0000-000004090000}"/>
    <cellStyle name="_신촌-유곡(암거)_04 BOX집_구조도0" xfId="3366" xr:uid="{00000000-0005-0000-0000-000005090000}"/>
    <cellStyle name="_신촌-유곡(암거)_04 BOX집_구조도0_1" xfId="3367" xr:uid="{00000000-0005-0000-0000-000006090000}"/>
    <cellStyle name="_신촌-유곡(암거)_04 BOX집_구조도0_구조도" xfId="3368" xr:uid="{00000000-0005-0000-0000-000007090000}"/>
    <cellStyle name="_신촌-유곡(암거)_04 BOX집_구조도0_구조도_구조도0" xfId="3369" xr:uid="{00000000-0005-0000-0000-000008090000}"/>
    <cellStyle name="_신촌-유곡(암거)_04 BOX집_구조도0_구조도0" xfId="3370" xr:uid="{00000000-0005-0000-0000-000009090000}"/>
    <cellStyle name="_신촌-유곡(암거)_04 BOX집_구조도0_바닥막이구조" xfId="3371" xr:uid="{00000000-0005-0000-0000-00000A090000}"/>
    <cellStyle name="_신촌-유곡(암거)_04 BOX집_구조도0_바닥막이구조도" xfId="3372" xr:uid="{00000000-0005-0000-0000-00000B090000}"/>
    <cellStyle name="_신촌-유곡(암거)_04 BOX집_바닥막이구조" xfId="3373" xr:uid="{00000000-0005-0000-0000-00000C090000}"/>
    <cellStyle name="_신촌-유곡(암거)_04 BOX집_설계내역(원본)" xfId="3374" xr:uid="{00000000-0005-0000-0000-00000D090000}"/>
    <cellStyle name="_신촌-유곡(암거)_04 BOX집_설계내역(원본)_설계내역(구미정)" xfId="3375" xr:uid="{00000000-0005-0000-0000-00000E090000}"/>
    <cellStyle name="_신촌-유곡(암거)_04 BOX집_설계내역(원본)_설계내역(원본)" xfId="3376" xr:uid="{00000000-0005-0000-0000-00000F090000}"/>
    <cellStyle name="_신촌-유곡(암거)_구조도" xfId="3377" xr:uid="{00000000-0005-0000-0000-000010090000}"/>
    <cellStyle name="_신촌-유곡(암거)_구조도_계간수로" xfId="3378" xr:uid="{00000000-0005-0000-0000-000011090000}"/>
    <cellStyle name="_신촌-유곡(암거)_구조도_구조도" xfId="3379" xr:uid="{00000000-0005-0000-0000-000012090000}"/>
    <cellStyle name="_신촌-유곡(암거)_구조도_구조도." xfId="3380" xr:uid="{00000000-0005-0000-0000-000013090000}"/>
    <cellStyle name="_신촌-유곡(암거)_구조도_구조도_1" xfId="3381" xr:uid="{00000000-0005-0000-0000-000014090000}"/>
    <cellStyle name="_신촌-유곡(암거)_구조도_구조도_a" xfId="3382" xr:uid="{00000000-0005-0000-0000-000015090000}"/>
    <cellStyle name="_신촌-유곡(암거)_구조도_구조도_구조도" xfId="3383" xr:uid="{00000000-0005-0000-0000-000016090000}"/>
    <cellStyle name="_신촌-유곡(암거)_구조도_구조도_구조도0" xfId="3384" xr:uid="{00000000-0005-0000-0000-000017090000}"/>
    <cellStyle name="_신촌-유곡(암거)_구조도_구조도_변경" xfId="3385" xr:uid="{00000000-0005-0000-0000-000018090000}"/>
    <cellStyle name="_신촌-유곡(암거)_구조도_구조도0" xfId="3386" xr:uid="{00000000-0005-0000-0000-000019090000}"/>
    <cellStyle name="_신촌-유곡(암거)_구조도_구조도0_1" xfId="3387" xr:uid="{00000000-0005-0000-0000-00001A090000}"/>
    <cellStyle name="_신촌-유곡(암거)_구조도_구조도0_구조도0" xfId="3388" xr:uid="{00000000-0005-0000-0000-00001B090000}"/>
    <cellStyle name="_신촌-유곡(암거)_구조도_구조도22" xfId="3389" xr:uid="{00000000-0005-0000-0000-00001C090000}"/>
    <cellStyle name="_신촌-유곡(암거)_구조도_구조도-흙막이~" xfId="3390" xr:uid="{00000000-0005-0000-0000-00001D090000}"/>
    <cellStyle name="_신촌-유곡(암거)_구조도_구조물도" xfId="3391" xr:uid="{00000000-0005-0000-0000-00001E090000}"/>
    <cellStyle name="_신촌-유곡(암거)_구조도_바닥막이구조" xfId="3392" xr:uid="{00000000-0005-0000-0000-00001F090000}"/>
    <cellStyle name="_신촌-유곡(암거)_구조도_바닥막이구조도" xfId="3393" xr:uid="{00000000-0005-0000-0000-000020090000}"/>
    <cellStyle name="_신촌-유곡(암거)_구조도_보막이구조도" xfId="3394" xr:uid="{00000000-0005-0000-0000-000021090000}"/>
    <cellStyle name="_신촌-유곡(암거)_구조도0" xfId="3395" xr:uid="{00000000-0005-0000-0000-000022090000}"/>
    <cellStyle name="_신촌-유곡(암거)_구조도0_1" xfId="3396" xr:uid="{00000000-0005-0000-0000-000023090000}"/>
    <cellStyle name="_신촌-유곡(암거)_구조도0_구조도" xfId="3397" xr:uid="{00000000-0005-0000-0000-000024090000}"/>
    <cellStyle name="_신촌-유곡(암거)_구조도0_구조도_구조도0" xfId="3398" xr:uid="{00000000-0005-0000-0000-000025090000}"/>
    <cellStyle name="_신촌-유곡(암거)_구조도0_구조도0" xfId="3399" xr:uid="{00000000-0005-0000-0000-000026090000}"/>
    <cellStyle name="_신촌-유곡(암거)_구조도0_바닥막이구조" xfId="3400" xr:uid="{00000000-0005-0000-0000-000027090000}"/>
    <cellStyle name="_신촌-유곡(암거)_구조도0_바닥막이구조도" xfId="3401" xr:uid="{00000000-0005-0000-0000-000028090000}"/>
    <cellStyle name="_신촌-유곡(암거)_바닥막이구조" xfId="3402" xr:uid="{00000000-0005-0000-0000-000029090000}"/>
    <cellStyle name="_신촌-유곡(암거)_설계내역(원본)" xfId="3403" xr:uid="{00000000-0005-0000-0000-00002A090000}"/>
    <cellStyle name="_신촌-유곡(암거)_설계내역(원본)_설계내역(구미정)" xfId="3404" xr:uid="{00000000-0005-0000-0000-00002B090000}"/>
    <cellStyle name="_신촌-유곡(암거)_설계내역(원본)_설계내역(원본)" xfId="3405" xr:uid="{00000000-0005-0000-0000-00002C090000}"/>
    <cellStyle name="_실시설계용역비산출내역" xfId="529" xr:uid="{00000000-0005-0000-0000-00002D090000}"/>
    <cellStyle name="_안동컨트리클럽-품셈기준(단계별수정)" xfId="530" xr:uid="{00000000-0005-0000-0000-00002E090000}"/>
    <cellStyle name="_안면도 지포지구-품셈기준" xfId="531" xr:uid="{00000000-0005-0000-0000-00002F090000}"/>
    <cellStyle name="_암  거" xfId="3406" xr:uid="{00000000-0005-0000-0000-000030090000}"/>
    <cellStyle name="_암  거_두릉1제 수량산출서" xfId="3407" xr:uid="{00000000-0005-0000-0000-000031090000}"/>
    <cellStyle name="_암  거_인계1공구 수량산출" xfId="3408" xr:uid="{00000000-0005-0000-0000-000032090000}"/>
    <cellStyle name="_암  거_총자재집계표" xfId="3409" xr:uid="{00000000-0005-0000-0000-000033090000}"/>
    <cellStyle name="_암  거04" xfId="3410" xr:uid="{00000000-0005-0000-0000-000034090000}"/>
    <cellStyle name="_암  거04_두릉1제 수량산출서" xfId="3411" xr:uid="{00000000-0005-0000-0000-000035090000}"/>
    <cellStyle name="_암  거04_인계1공구 수량산출" xfId="3412" xr:uid="{00000000-0005-0000-0000-000036090000}"/>
    <cellStyle name="_암  거04_총자재집계표" xfId="3413" xr:uid="{00000000-0005-0000-0000-000037090000}"/>
    <cellStyle name="_암거수량" xfId="3414" xr:uid="{00000000-0005-0000-0000-000038090000}"/>
    <cellStyle name="_암거수량(2)" xfId="3415" xr:uid="{00000000-0005-0000-0000-000039090000}"/>
    <cellStyle name="_암거수량(2)_04 BOX집" xfId="3416" xr:uid="{00000000-0005-0000-0000-00003A090000}"/>
    <cellStyle name="_암거수량(2)_04 BOX집_구조도" xfId="3417" xr:uid="{00000000-0005-0000-0000-00003B090000}"/>
    <cellStyle name="_암거수량(2)_04 BOX집_구조도_계간수로" xfId="3418" xr:uid="{00000000-0005-0000-0000-00003C090000}"/>
    <cellStyle name="_암거수량(2)_04 BOX집_구조도_구조도" xfId="3419" xr:uid="{00000000-0005-0000-0000-00003D090000}"/>
    <cellStyle name="_암거수량(2)_04 BOX집_구조도_구조도." xfId="3420" xr:uid="{00000000-0005-0000-0000-00003E090000}"/>
    <cellStyle name="_암거수량(2)_04 BOX집_구조도_구조도_1" xfId="3421" xr:uid="{00000000-0005-0000-0000-00003F090000}"/>
    <cellStyle name="_암거수량(2)_04 BOX집_구조도_구조도_a" xfId="3422" xr:uid="{00000000-0005-0000-0000-000040090000}"/>
    <cellStyle name="_암거수량(2)_04 BOX집_구조도_구조도_구조도" xfId="3423" xr:uid="{00000000-0005-0000-0000-000041090000}"/>
    <cellStyle name="_암거수량(2)_04 BOX집_구조도_구조도_구조도0" xfId="3424" xr:uid="{00000000-0005-0000-0000-000042090000}"/>
    <cellStyle name="_암거수량(2)_04 BOX집_구조도_구조도_변경" xfId="3425" xr:uid="{00000000-0005-0000-0000-000043090000}"/>
    <cellStyle name="_암거수량(2)_04 BOX집_구조도_구조도0" xfId="3426" xr:uid="{00000000-0005-0000-0000-000044090000}"/>
    <cellStyle name="_암거수량(2)_04 BOX집_구조도_구조도0_1" xfId="3427" xr:uid="{00000000-0005-0000-0000-000045090000}"/>
    <cellStyle name="_암거수량(2)_04 BOX집_구조도_구조도0_구조도0" xfId="3428" xr:uid="{00000000-0005-0000-0000-000046090000}"/>
    <cellStyle name="_암거수량(2)_04 BOX집_구조도_구조도22" xfId="3429" xr:uid="{00000000-0005-0000-0000-000047090000}"/>
    <cellStyle name="_암거수량(2)_04 BOX집_구조도_구조도-흙막이~" xfId="3430" xr:uid="{00000000-0005-0000-0000-000048090000}"/>
    <cellStyle name="_암거수량(2)_04 BOX집_구조도_구조물도" xfId="3431" xr:uid="{00000000-0005-0000-0000-000049090000}"/>
    <cellStyle name="_암거수량(2)_04 BOX집_구조도_바닥막이구조" xfId="3432" xr:uid="{00000000-0005-0000-0000-00004A090000}"/>
    <cellStyle name="_암거수량(2)_04 BOX집_구조도_바닥막이구조도" xfId="3433" xr:uid="{00000000-0005-0000-0000-00004B090000}"/>
    <cellStyle name="_암거수량(2)_04 BOX집_구조도_보막이구조도" xfId="3434" xr:uid="{00000000-0005-0000-0000-00004C090000}"/>
    <cellStyle name="_암거수량(2)_04 BOX집_구조도0" xfId="3435" xr:uid="{00000000-0005-0000-0000-00004D090000}"/>
    <cellStyle name="_암거수량(2)_04 BOX집_구조도0_1" xfId="3436" xr:uid="{00000000-0005-0000-0000-00004E090000}"/>
    <cellStyle name="_암거수량(2)_04 BOX집_구조도0_구조도" xfId="3437" xr:uid="{00000000-0005-0000-0000-00004F090000}"/>
    <cellStyle name="_암거수량(2)_04 BOX집_구조도0_구조도_구조도0" xfId="3438" xr:uid="{00000000-0005-0000-0000-000050090000}"/>
    <cellStyle name="_암거수량(2)_04 BOX집_구조도0_구조도0" xfId="3439" xr:uid="{00000000-0005-0000-0000-000051090000}"/>
    <cellStyle name="_암거수량(2)_04 BOX집_구조도0_바닥막이구조" xfId="3440" xr:uid="{00000000-0005-0000-0000-000052090000}"/>
    <cellStyle name="_암거수량(2)_04 BOX집_구조도0_바닥막이구조도" xfId="3441" xr:uid="{00000000-0005-0000-0000-000053090000}"/>
    <cellStyle name="_암거수량(2)_04 BOX집_바닥막이구조" xfId="3442" xr:uid="{00000000-0005-0000-0000-000054090000}"/>
    <cellStyle name="_암거수량(2)_04 BOX집_설계내역(원본)" xfId="3443" xr:uid="{00000000-0005-0000-0000-000055090000}"/>
    <cellStyle name="_암거수량(2)_04 BOX집_설계내역(원본)_설계내역(구미정)" xfId="3444" xr:uid="{00000000-0005-0000-0000-000056090000}"/>
    <cellStyle name="_암거수량(2)_04 BOX집_설계내역(원본)_설계내역(원본)" xfId="3445" xr:uid="{00000000-0005-0000-0000-000057090000}"/>
    <cellStyle name="_암거수량(2)_구조도" xfId="3446" xr:uid="{00000000-0005-0000-0000-000058090000}"/>
    <cellStyle name="_암거수량(2)_구조도_계간수로" xfId="3447" xr:uid="{00000000-0005-0000-0000-000059090000}"/>
    <cellStyle name="_암거수량(2)_구조도_구조도" xfId="3448" xr:uid="{00000000-0005-0000-0000-00005A090000}"/>
    <cellStyle name="_암거수량(2)_구조도_구조도." xfId="3449" xr:uid="{00000000-0005-0000-0000-00005B090000}"/>
    <cellStyle name="_암거수량(2)_구조도_구조도_1" xfId="3450" xr:uid="{00000000-0005-0000-0000-00005C090000}"/>
    <cellStyle name="_암거수량(2)_구조도_구조도_a" xfId="3451" xr:uid="{00000000-0005-0000-0000-00005D090000}"/>
    <cellStyle name="_암거수량(2)_구조도_구조도_구조도" xfId="3452" xr:uid="{00000000-0005-0000-0000-00005E090000}"/>
    <cellStyle name="_암거수량(2)_구조도_구조도_구조도0" xfId="3453" xr:uid="{00000000-0005-0000-0000-00005F090000}"/>
    <cellStyle name="_암거수량(2)_구조도_구조도_변경" xfId="3454" xr:uid="{00000000-0005-0000-0000-000060090000}"/>
    <cellStyle name="_암거수량(2)_구조도_구조도0" xfId="3455" xr:uid="{00000000-0005-0000-0000-000061090000}"/>
    <cellStyle name="_암거수량(2)_구조도_구조도0_1" xfId="3456" xr:uid="{00000000-0005-0000-0000-000062090000}"/>
    <cellStyle name="_암거수량(2)_구조도_구조도0_구조도0" xfId="3457" xr:uid="{00000000-0005-0000-0000-000063090000}"/>
    <cellStyle name="_암거수량(2)_구조도_구조도22" xfId="3458" xr:uid="{00000000-0005-0000-0000-000064090000}"/>
    <cellStyle name="_암거수량(2)_구조도_구조도-흙막이~" xfId="3459" xr:uid="{00000000-0005-0000-0000-000065090000}"/>
    <cellStyle name="_암거수량(2)_구조도_구조물도" xfId="3460" xr:uid="{00000000-0005-0000-0000-000066090000}"/>
    <cellStyle name="_암거수량(2)_구조도_바닥막이구조" xfId="3461" xr:uid="{00000000-0005-0000-0000-000067090000}"/>
    <cellStyle name="_암거수량(2)_구조도_바닥막이구조도" xfId="3462" xr:uid="{00000000-0005-0000-0000-000068090000}"/>
    <cellStyle name="_암거수량(2)_구조도_보막이구조도" xfId="3463" xr:uid="{00000000-0005-0000-0000-000069090000}"/>
    <cellStyle name="_암거수량(2)_구조도0" xfId="3464" xr:uid="{00000000-0005-0000-0000-00006A090000}"/>
    <cellStyle name="_암거수량(2)_구조도0_1" xfId="3465" xr:uid="{00000000-0005-0000-0000-00006B090000}"/>
    <cellStyle name="_암거수량(2)_구조도0_구조도" xfId="3466" xr:uid="{00000000-0005-0000-0000-00006C090000}"/>
    <cellStyle name="_암거수량(2)_구조도0_구조도_구조도0" xfId="3467" xr:uid="{00000000-0005-0000-0000-00006D090000}"/>
    <cellStyle name="_암거수량(2)_구조도0_구조도0" xfId="3468" xr:uid="{00000000-0005-0000-0000-00006E090000}"/>
    <cellStyle name="_암거수량(2)_구조도0_바닥막이구조" xfId="3469" xr:uid="{00000000-0005-0000-0000-00006F090000}"/>
    <cellStyle name="_암거수량(2)_구조도0_바닥막이구조도" xfId="3470" xr:uid="{00000000-0005-0000-0000-000070090000}"/>
    <cellStyle name="_암거수량(2)_바닥막이구조" xfId="3471" xr:uid="{00000000-0005-0000-0000-000071090000}"/>
    <cellStyle name="_암거수량(2)_설계내역(원본)" xfId="3472" xr:uid="{00000000-0005-0000-0000-000072090000}"/>
    <cellStyle name="_암거수량(2)_설계내역(원본)_설계내역(구미정)" xfId="3473" xr:uid="{00000000-0005-0000-0000-000073090000}"/>
    <cellStyle name="_암거수량(2)_설계내역(원본)_설계내역(원본)" xfId="3474" xr:uid="{00000000-0005-0000-0000-000074090000}"/>
    <cellStyle name="_암거수량_04 BOX집" xfId="3475" xr:uid="{00000000-0005-0000-0000-000075090000}"/>
    <cellStyle name="_암거수량_04 BOX집_구조도" xfId="3476" xr:uid="{00000000-0005-0000-0000-000076090000}"/>
    <cellStyle name="_암거수량_04 BOX집_구조도_계간수로" xfId="3477" xr:uid="{00000000-0005-0000-0000-000077090000}"/>
    <cellStyle name="_암거수량_04 BOX집_구조도_구조도" xfId="3478" xr:uid="{00000000-0005-0000-0000-000078090000}"/>
    <cellStyle name="_암거수량_04 BOX집_구조도_구조도." xfId="3479" xr:uid="{00000000-0005-0000-0000-000079090000}"/>
    <cellStyle name="_암거수량_04 BOX집_구조도_구조도_1" xfId="3480" xr:uid="{00000000-0005-0000-0000-00007A090000}"/>
    <cellStyle name="_암거수량_04 BOX집_구조도_구조도_a" xfId="3481" xr:uid="{00000000-0005-0000-0000-00007B090000}"/>
    <cellStyle name="_암거수량_04 BOX집_구조도_구조도_구조도" xfId="3482" xr:uid="{00000000-0005-0000-0000-00007C090000}"/>
    <cellStyle name="_암거수량_04 BOX집_구조도_구조도_구조도0" xfId="3483" xr:uid="{00000000-0005-0000-0000-00007D090000}"/>
    <cellStyle name="_암거수량_04 BOX집_구조도_구조도_변경" xfId="3484" xr:uid="{00000000-0005-0000-0000-00007E090000}"/>
    <cellStyle name="_암거수량_04 BOX집_구조도_구조도0" xfId="3485" xr:uid="{00000000-0005-0000-0000-00007F090000}"/>
    <cellStyle name="_암거수량_04 BOX집_구조도_구조도0_1" xfId="3486" xr:uid="{00000000-0005-0000-0000-000080090000}"/>
    <cellStyle name="_암거수량_04 BOX집_구조도_구조도0_구조도0" xfId="3487" xr:uid="{00000000-0005-0000-0000-000081090000}"/>
    <cellStyle name="_암거수량_04 BOX집_구조도_구조도22" xfId="3488" xr:uid="{00000000-0005-0000-0000-000082090000}"/>
    <cellStyle name="_암거수량_04 BOX집_구조도_구조도-흙막이~" xfId="3489" xr:uid="{00000000-0005-0000-0000-000083090000}"/>
    <cellStyle name="_암거수량_04 BOX집_구조도_구조물도" xfId="3490" xr:uid="{00000000-0005-0000-0000-000084090000}"/>
    <cellStyle name="_암거수량_04 BOX집_구조도_바닥막이구조" xfId="3491" xr:uid="{00000000-0005-0000-0000-000085090000}"/>
    <cellStyle name="_암거수량_04 BOX집_구조도_바닥막이구조도" xfId="3492" xr:uid="{00000000-0005-0000-0000-000086090000}"/>
    <cellStyle name="_암거수량_04 BOX집_구조도_보막이구조도" xfId="3493" xr:uid="{00000000-0005-0000-0000-000087090000}"/>
    <cellStyle name="_암거수량_04 BOX집_구조도0" xfId="3494" xr:uid="{00000000-0005-0000-0000-000088090000}"/>
    <cellStyle name="_암거수량_04 BOX집_구조도0_1" xfId="3495" xr:uid="{00000000-0005-0000-0000-000089090000}"/>
    <cellStyle name="_암거수량_04 BOX집_구조도0_구조도" xfId="3496" xr:uid="{00000000-0005-0000-0000-00008A090000}"/>
    <cellStyle name="_암거수량_04 BOX집_구조도0_구조도_구조도0" xfId="3497" xr:uid="{00000000-0005-0000-0000-00008B090000}"/>
    <cellStyle name="_암거수량_04 BOX집_구조도0_구조도0" xfId="3498" xr:uid="{00000000-0005-0000-0000-00008C090000}"/>
    <cellStyle name="_암거수량_04 BOX집_구조도0_바닥막이구조" xfId="3499" xr:uid="{00000000-0005-0000-0000-00008D090000}"/>
    <cellStyle name="_암거수량_04 BOX집_구조도0_바닥막이구조도" xfId="3500" xr:uid="{00000000-0005-0000-0000-00008E090000}"/>
    <cellStyle name="_암거수량_04 BOX집_바닥막이구조" xfId="3501" xr:uid="{00000000-0005-0000-0000-00008F090000}"/>
    <cellStyle name="_암거수량_04 BOX집_설계내역(원본)" xfId="3502" xr:uid="{00000000-0005-0000-0000-000090090000}"/>
    <cellStyle name="_암거수량_04 BOX집_설계내역(원본)_설계내역(구미정)" xfId="3503" xr:uid="{00000000-0005-0000-0000-000091090000}"/>
    <cellStyle name="_암거수량_04 BOX집_설계내역(원본)_설계내역(원본)" xfId="3504" xr:uid="{00000000-0005-0000-0000-000092090000}"/>
    <cellStyle name="_암거수량_구조도" xfId="3505" xr:uid="{00000000-0005-0000-0000-000093090000}"/>
    <cellStyle name="_암거수량_구조도_계간수로" xfId="3506" xr:uid="{00000000-0005-0000-0000-000094090000}"/>
    <cellStyle name="_암거수량_구조도_구조도" xfId="3507" xr:uid="{00000000-0005-0000-0000-000095090000}"/>
    <cellStyle name="_암거수량_구조도_구조도." xfId="3508" xr:uid="{00000000-0005-0000-0000-000096090000}"/>
    <cellStyle name="_암거수량_구조도_구조도_1" xfId="3509" xr:uid="{00000000-0005-0000-0000-000097090000}"/>
    <cellStyle name="_암거수량_구조도_구조도_a" xfId="3510" xr:uid="{00000000-0005-0000-0000-000098090000}"/>
    <cellStyle name="_암거수량_구조도_구조도_구조도" xfId="3511" xr:uid="{00000000-0005-0000-0000-000099090000}"/>
    <cellStyle name="_암거수량_구조도_구조도_구조도0" xfId="3512" xr:uid="{00000000-0005-0000-0000-00009A090000}"/>
    <cellStyle name="_암거수량_구조도_구조도_변경" xfId="3513" xr:uid="{00000000-0005-0000-0000-00009B090000}"/>
    <cellStyle name="_암거수량_구조도_구조도0" xfId="3514" xr:uid="{00000000-0005-0000-0000-00009C090000}"/>
    <cellStyle name="_암거수량_구조도_구조도0_1" xfId="3515" xr:uid="{00000000-0005-0000-0000-00009D090000}"/>
    <cellStyle name="_암거수량_구조도_구조도0_구조도0" xfId="3516" xr:uid="{00000000-0005-0000-0000-00009E090000}"/>
    <cellStyle name="_암거수량_구조도_구조도22" xfId="3517" xr:uid="{00000000-0005-0000-0000-00009F090000}"/>
    <cellStyle name="_암거수량_구조도_구조도-흙막이~" xfId="3518" xr:uid="{00000000-0005-0000-0000-0000A0090000}"/>
    <cellStyle name="_암거수량_구조도_구조물도" xfId="3519" xr:uid="{00000000-0005-0000-0000-0000A1090000}"/>
    <cellStyle name="_암거수량_구조도_바닥막이구조" xfId="3520" xr:uid="{00000000-0005-0000-0000-0000A2090000}"/>
    <cellStyle name="_암거수량_구조도_바닥막이구조도" xfId="3521" xr:uid="{00000000-0005-0000-0000-0000A3090000}"/>
    <cellStyle name="_암거수량_구조도_보막이구조도" xfId="3522" xr:uid="{00000000-0005-0000-0000-0000A4090000}"/>
    <cellStyle name="_암거수량_구조도0" xfId="3523" xr:uid="{00000000-0005-0000-0000-0000A5090000}"/>
    <cellStyle name="_암거수량_구조도0_1" xfId="3524" xr:uid="{00000000-0005-0000-0000-0000A6090000}"/>
    <cellStyle name="_암거수량_구조도0_구조도" xfId="3525" xr:uid="{00000000-0005-0000-0000-0000A7090000}"/>
    <cellStyle name="_암거수량_구조도0_구조도_구조도0" xfId="3526" xr:uid="{00000000-0005-0000-0000-0000A8090000}"/>
    <cellStyle name="_암거수량_구조도0_구조도0" xfId="3527" xr:uid="{00000000-0005-0000-0000-0000A9090000}"/>
    <cellStyle name="_암거수량_구조도0_바닥막이구조" xfId="3528" xr:uid="{00000000-0005-0000-0000-0000AA090000}"/>
    <cellStyle name="_암거수량_구조도0_바닥막이구조도" xfId="3529" xr:uid="{00000000-0005-0000-0000-0000AB090000}"/>
    <cellStyle name="_암거수량_바닥막이구조" xfId="3530" xr:uid="{00000000-0005-0000-0000-0000AC090000}"/>
    <cellStyle name="_암거수량_설계내역(원본)" xfId="3531" xr:uid="{00000000-0005-0000-0000-0000AD090000}"/>
    <cellStyle name="_암거수량_설계내역(원본)_설계내역(구미정)" xfId="3532" xr:uid="{00000000-0005-0000-0000-0000AE090000}"/>
    <cellStyle name="_암거수량_설계내역(원본)_설계내역(원본)" xfId="3533" xr:uid="{00000000-0005-0000-0000-0000AF090000}"/>
    <cellStyle name="_연꽃공원 조성사업(변경)" xfId="532" xr:uid="{00000000-0005-0000-0000-0000B0090000}"/>
    <cellStyle name="_연인산도립공원 자연환경지구 재정비계획수립용역" xfId="533" xr:uid="{00000000-0005-0000-0000-0000B1090000}"/>
    <cellStyle name="_연화지제(3공구) 수량" xfId="3534" xr:uid="{00000000-0005-0000-0000-0000B2090000}"/>
    <cellStyle name="_연화지제(3공구) 수량_두릉1제 수량산출서" xfId="3535" xr:uid="{00000000-0005-0000-0000-0000B3090000}"/>
    <cellStyle name="_연화지제(3공구) 수량_인계1공구 수량산출" xfId="3536" xr:uid="{00000000-0005-0000-0000-0000B4090000}"/>
    <cellStyle name="_연화지제(3공구) 수량_총자재집계표" xfId="3537" xr:uid="{00000000-0005-0000-0000-0000B5090000}"/>
    <cellStyle name="_용인시 보행육교조성공사 기본 및 실시설계용역" xfId="534" xr:uid="{00000000-0005-0000-0000-0000B6090000}"/>
    <cellStyle name="_울산시총괄안-20030509v1" xfId="535" xr:uid="{00000000-0005-0000-0000-0000B7090000}"/>
    <cellStyle name="_울진논공단지설계내역서(기본및실시)" xfId="536" xr:uid="{00000000-0005-0000-0000-0000B8090000}"/>
    <cellStyle name="_월송공원조성에따른군관리계획결정(변경)-1" xfId="537" xr:uid="{00000000-0005-0000-0000-0000B9090000}"/>
    <cellStyle name="_웹기반 수치지도 활용시스템 도입 설계서_1.1" xfId="538" xr:uid="{00000000-0005-0000-0000-0000BA090000}"/>
    <cellStyle name="_웹기반 수치지도 활용시스템 도입 설계서_2.0" xfId="539" xr:uid="{00000000-0005-0000-0000-0000BB090000}"/>
    <cellStyle name="_의왕 왕송저수지 조성사업 환경재해영향평가용역" xfId="540" xr:uid="{00000000-0005-0000-0000-0000BC090000}"/>
    <cellStyle name="_의정부  상하수도 설계내역서_1.2" xfId="541" xr:uid="{00000000-0005-0000-0000-0000BD090000}"/>
    <cellStyle name="_인계1공구 수량산출" xfId="3538" xr:uid="{00000000-0005-0000-0000-0000BE090000}"/>
    <cellStyle name="_인원계획표 " xfId="542" xr:uid="{00000000-0005-0000-0000-0000BF090000}"/>
    <cellStyle name="_인원계획표 _1차준공검사원" xfId="543" xr:uid="{00000000-0005-0000-0000-0000C0090000}"/>
    <cellStyle name="_인원계획표 _1차준공검사원_부대공1" xfId="544" xr:uid="{00000000-0005-0000-0000-0000C1090000}"/>
    <cellStyle name="_인원계획표 _2차1회기공검사원(5월26일)1" xfId="545" xr:uid="{00000000-0005-0000-0000-0000C2090000}"/>
    <cellStyle name="_인원계획표 _2차1회기공검사원(5월26일)1_부대공1" xfId="546" xr:uid="{00000000-0005-0000-0000-0000C3090000}"/>
    <cellStyle name="_인원계획표 _2차분 하도급내역" xfId="547" xr:uid="{00000000-0005-0000-0000-0000C4090000}"/>
    <cellStyle name="_인원계획표 _2차분 하도급내역_부대공1" xfId="548" xr:uid="{00000000-0005-0000-0000-0000C5090000}"/>
    <cellStyle name="_인원계획표 _3공구투찰(103,078)" xfId="549" xr:uid="{00000000-0005-0000-0000-0000C6090000}"/>
    <cellStyle name="_인원계획표 _3공구투찰(103,078)_1차준공검사원" xfId="550" xr:uid="{00000000-0005-0000-0000-0000C7090000}"/>
    <cellStyle name="_인원계획표 _3공구투찰(103,078)_1차준공검사원_부대공1" xfId="551" xr:uid="{00000000-0005-0000-0000-0000C8090000}"/>
    <cellStyle name="_인원계획표 _3공구투찰(103,078)_2차1회기공검사원(5월26일)1" xfId="552" xr:uid="{00000000-0005-0000-0000-0000C9090000}"/>
    <cellStyle name="_인원계획표 _3공구투찰(103,078)_2차1회기공검사원(5월26일)1_부대공1" xfId="553" xr:uid="{00000000-0005-0000-0000-0000CA090000}"/>
    <cellStyle name="_인원계획표 _3공구투찰(103,078)_Box 터파기 암판정" xfId="554" xr:uid="{00000000-0005-0000-0000-0000CB090000}"/>
    <cellStyle name="_인원계획표 _3공구투찰(103,078)_Box 터파기 암판정_부대공1" xfId="555" xr:uid="{00000000-0005-0000-0000-0000CC090000}"/>
    <cellStyle name="_인원계획표 _3공구투찰(103,078)_기성서류" xfId="556" xr:uid="{00000000-0005-0000-0000-0000CD090000}"/>
    <cellStyle name="_인원계획표 _3공구투찰(103,078)_기성서류_부대공1" xfId="557" xr:uid="{00000000-0005-0000-0000-0000CE090000}"/>
    <cellStyle name="_인원계획표 _3공구투찰(103,078)_부대공1" xfId="558" xr:uid="{00000000-0005-0000-0000-0000CF090000}"/>
    <cellStyle name="_인원계획표 _3공구투찰(103,078)_부대입찰선금내역" xfId="559" xr:uid="{00000000-0005-0000-0000-0000D0090000}"/>
    <cellStyle name="_인원계획표 _3공구투찰(103,078)_부대입찰선금내역_부대공1" xfId="560" xr:uid="{00000000-0005-0000-0000-0000D1090000}"/>
    <cellStyle name="_인원계획표 _3공구투찰(103,078)_선급금 청구공문1" xfId="561" xr:uid="{00000000-0005-0000-0000-0000D2090000}"/>
    <cellStyle name="_인원계획표 _3공구투찰(103,078)_선급금 청구공문1_부대공1" xfId="562" xr:uid="{00000000-0005-0000-0000-0000D3090000}"/>
    <cellStyle name="_인원계획표 _3공구투찰(103,078)_수목이식(적송)" xfId="563" xr:uid="{00000000-0005-0000-0000-0000D4090000}"/>
    <cellStyle name="_인원계획표 _3공구투찰(103,078)_수목이식(적송)_부대공1" xfId="564" xr:uid="{00000000-0005-0000-0000-0000D5090000}"/>
    <cellStyle name="_인원계획표 _3공구투찰(103,078)_실정보고(차선,가드,갈매기)2" xfId="565" xr:uid="{00000000-0005-0000-0000-0000D6090000}"/>
    <cellStyle name="_인원계획표 _3공구투찰(103,078)_실정보고(차선,가드,갈매기)2_부대공1" xfId="566" xr:uid="{00000000-0005-0000-0000-0000D7090000}"/>
    <cellStyle name="_인원계획표 _3공구투찰(103,078)_은행이식(기계,바로정식)" xfId="567" xr:uid="{00000000-0005-0000-0000-0000D8090000}"/>
    <cellStyle name="_인원계획표 _3공구투찰(103,078)_은행이식(기계,바로정식)_부대공1" xfId="568" xr:uid="{00000000-0005-0000-0000-0000D9090000}"/>
    <cellStyle name="_인원계획표 _3공구투찰(103,078)_재료의 품질" xfId="569" xr:uid="{00000000-0005-0000-0000-0000DA090000}"/>
    <cellStyle name="_인원계획표 _3공구투찰(103,078)_재료의 품질_부대공1" xfId="570" xr:uid="{00000000-0005-0000-0000-0000DB090000}"/>
    <cellStyle name="_인원계획표 _Box 터파기 암판정" xfId="571" xr:uid="{00000000-0005-0000-0000-0000DC090000}"/>
    <cellStyle name="_인원계획표 _Box 터파기 암판정_부대공1" xfId="572" xr:uid="{00000000-0005-0000-0000-0000DD090000}"/>
    <cellStyle name="_인원계획표 _공문" xfId="573" xr:uid="{00000000-0005-0000-0000-0000DE090000}"/>
    <cellStyle name="_인원계획표 _공문_부대공1" xfId="574" xr:uid="{00000000-0005-0000-0000-0000DF090000}"/>
    <cellStyle name="_인원계획표 _공문_수목이식(적송)" xfId="575" xr:uid="{00000000-0005-0000-0000-0000E0090000}"/>
    <cellStyle name="_인원계획표 _공문_수목이식(적송)_부대공1" xfId="576" xr:uid="{00000000-0005-0000-0000-0000E1090000}"/>
    <cellStyle name="_인원계획표 _공문_은행이식(기계,바로정식)" xfId="577" xr:uid="{00000000-0005-0000-0000-0000E2090000}"/>
    <cellStyle name="_인원계획표 _공문_은행이식(기계,바로정식)_부대공1" xfId="578" xr:uid="{00000000-0005-0000-0000-0000E3090000}"/>
    <cellStyle name="_인원계획표 _기성내역" xfId="579" xr:uid="{00000000-0005-0000-0000-0000E4090000}"/>
    <cellStyle name="_인원계획표 _기성내역_부대공1" xfId="580" xr:uid="{00000000-0005-0000-0000-0000E5090000}"/>
    <cellStyle name="_인원계획표 _기성서류" xfId="581" xr:uid="{00000000-0005-0000-0000-0000E6090000}"/>
    <cellStyle name="_인원계획표 _기성서류_부대공1" xfId="582" xr:uid="{00000000-0005-0000-0000-0000E7090000}"/>
    <cellStyle name="_인원계획표 _부대공1" xfId="583" xr:uid="{00000000-0005-0000-0000-0000E8090000}"/>
    <cellStyle name="_인원계획표 _부대입찰선금내역" xfId="584" xr:uid="{00000000-0005-0000-0000-0000E9090000}"/>
    <cellStyle name="_인원계획표 _부대입찰선금내역_부대공1" xfId="585" xr:uid="{00000000-0005-0000-0000-0000EA090000}"/>
    <cellStyle name="_인원계획표 _선급금 청구공문1" xfId="586" xr:uid="{00000000-0005-0000-0000-0000EB090000}"/>
    <cellStyle name="_인원계획표 _선급금 청구공문1_부대공1" xfId="587" xr:uid="{00000000-0005-0000-0000-0000EC090000}"/>
    <cellStyle name="_인원계획표 _수목이식(적송)" xfId="588" xr:uid="{00000000-0005-0000-0000-0000ED090000}"/>
    <cellStyle name="_인원계획표 _수목이식(적송)_부대공1" xfId="589" xr:uid="{00000000-0005-0000-0000-0000EE090000}"/>
    <cellStyle name="_인원계획표 _신풍-우성내역서(1차1회변경)" xfId="590" xr:uid="{00000000-0005-0000-0000-0000EF090000}"/>
    <cellStyle name="_인원계획표 _신풍-우성내역서(1차1회변경)_부대공1" xfId="591" xr:uid="{00000000-0005-0000-0000-0000F0090000}"/>
    <cellStyle name="_인원계획표 _신풍-우성내역서(1차공사)" xfId="592" xr:uid="{00000000-0005-0000-0000-0000F1090000}"/>
    <cellStyle name="_인원계획표 _신풍-우성내역서(1차공사)_부대공1" xfId="593" xr:uid="{00000000-0005-0000-0000-0000F2090000}"/>
    <cellStyle name="_인원계획표 _실정보고(차선,가드,갈매기)2" xfId="594" xr:uid="{00000000-0005-0000-0000-0000F3090000}"/>
    <cellStyle name="_인원계획표 _실정보고(차선,가드,갈매기)2_부대공1" xfId="595" xr:uid="{00000000-0005-0000-0000-0000F4090000}"/>
    <cellStyle name="_인원계획표 _실정보고(합성형강관말뚝)1" xfId="596" xr:uid="{00000000-0005-0000-0000-0000F5090000}"/>
    <cellStyle name="_인원계획표 _실정보고(합성형강관말뚝)1_부대공1" xfId="597" xr:uid="{00000000-0005-0000-0000-0000F6090000}"/>
    <cellStyle name="_인원계획표 _실정보고-1" xfId="598" xr:uid="{00000000-0005-0000-0000-0000F7090000}"/>
    <cellStyle name="_인원계획표 _실정보고-1_부대공1" xfId="599" xr:uid="{00000000-0005-0000-0000-0000F8090000}"/>
    <cellStyle name="_인원계획표 _은행(서울)" xfId="600" xr:uid="{00000000-0005-0000-0000-0000F9090000}"/>
    <cellStyle name="_인원계획표 _은행(서울)_2차분 하도급내역" xfId="601" xr:uid="{00000000-0005-0000-0000-0000FA090000}"/>
    <cellStyle name="_인원계획표 _은행(서울)_2차분 하도급내역_부대공1" xfId="602" xr:uid="{00000000-0005-0000-0000-0000FB090000}"/>
    <cellStyle name="_인원계획표 _은행(서울)_Box 터파기 암판정" xfId="603" xr:uid="{00000000-0005-0000-0000-0000FC090000}"/>
    <cellStyle name="_인원계획표 _은행(서울)_Box 터파기 암판정_부대공1" xfId="604" xr:uid="{00000000-0005-0000-0000-0000FD090000}"/>
    <cellStyle name="_인원계획표 _은행(서울)_부대공1" xfId="605" xr:uid="{00000000-0005-0000-0000-0000FE090000}"/>
    <cellStyle name="_인원계획표 _은행(서울)_수목이식(적송)" xfId="606" xr:uid="{00000000-0005-0000-0000-0000FF090000}"/>
    <cellStyle name="_인원계획표 _은행(서울)_수목이식(적송)_부대공1" xfId="607" xr:uid="{00000000-0005-0000-0000-0000000A0000}"/>
    <cellStyle name="_인원계획표 _은행(서울)_신풍-우성내역서(1차1회변경)" xfId="608" xr:uid="{00000000-0005-0000-0000-0000010A0000}"/>
    <cellStyle name="_인원계획표 _은행(서울)_신풍-우성내역서(1차1회변경)_부대공1" xfId="609" xr:uid="{00000000-0005-0000-0000-0000020A0000}"/>
    <cellStyle name="_인원계획표 _은행(서울)_신풍-우성내역서(1차공사)" xfId="610" xr:uid="{00000000-0005-0000-0000-0000030A0000}"/>
    <cellStyle name="_인원계획표 _은행(서울)_신풍-우성내역서(1차공사)_부대공1" xfId="611" xr:uid="{00000000-0005-0000-0000-0000040A0000}"/>
    <cellStyle name="_인원계획표 _은행(서울)_실정보고(합성형강관말뚝)1" xfId="612" xr:uid="{00000000-0005-0000-0000-0000050A0000}"/>
    <cellStyle name="_인원계획표 _은행(서울)_실정보고(합성형강관말뚝)1_부대공1" xfId="613" xr:uid="{00000000-0005-0000-0000-0000060A0000}"/>
    <cellStyle name="_인원계획표 _은행(서울)_실정보고-1" xfId="614" xr:uid="{00000000-0005-0000-0000-0000070A0000}"/>
    <cellStyle name="_인원계획표 _은행(서울)_실정보고-1_부대공1" xfId="615" xr:uid="{00000000-0005-0000-0000-0000080A0000}"/>
    <cellStyle name="_인원계획표 _재료의 품질" xfId="616" xr:uid="{00000000-0005-0000-0000-0000090A0000}"/>
    <cellStyle name="_인원계획표 _재료의 품질_부대공1" xfId="617" xr:uid="{00000000-0005-0000-0000-00000A0A0000}"/>
    <cellStyle name="_인원계획표 _적격 " xfId="618" xr:uid="{00000000-0005-0000-0000-00000B0A0000}"/>
    <cellStyle name="_인원계획표 _투찰내역" xfId="619" xr:uid="{00000000-0005-0000-0000-00000C0A0000}"/>
    <cellStyle name="_인원계획표 _투찰내역_1차준공검사원" xfId="620" xr:uid="{00000000-0005-0000-0000-00000D0A0000}"/>
    <cellStyle name="_인원계획표 _투찰내역_1차준공검사원_부대공1" xfId="621" xr:uid="{00000000-0005-0000-0000-00000E0A0000}"/>
    <cellStyle name="_인원계획표 _투찰내역_2차1회기공검사원(5월26일)1" xfId="622" xr:uid="{00000000-0005-0000-0000-00000F0A0000}"/>
    <cellStyle name="_인원계획표 _투찰내역_2차1회기공검사원(5월26일)1_부대공1" xfId="623" xr:uid="{00000000-0005-0000-0000-0000100A0000}"/>
    <cellStyle name="_인원계획표 _투찰내역_Box 터파기 암판정" xfId="624" xr:uid="{00000000-0005-0000-0000-0000110A0000}"/>
    <cellStyle name="_인원계획표 _투찰내역_Box 터파기 암판정_부대공1" xfId="625" xr:uid="{00000000-0005-0000-0000-0000120A0000}"/>
    <cellStyle name="_인원계획표 _투찰내역_기성서류" xfId="626" xr:uid="{00000000-0005-0000-0000-0000130A0000}"/>
    <cellStyle name="_인원계획표 _투찰내역_기성서류_부대공1" xfId="627" xr:uid="{00000000-0005-0000-0000-0000140A0000}"/>
    <cellStyle name="_인원계획표 _투찰내역_부대공1" xfId="628" xr:uid="{00000000-0005-0000-0000-0000150A0000}"/>
    <cellStyle name="_인원계획표 _투찰내역_부대입찰선금내역" xfId="629" xr:uid="{00000000-0005-0000-0000-0000160A0000}"/>
    <cellStyle name="_인원계획표 _투찰내역_부대입찰선금내역_부대공1" xfId="630" xr:uid="{00000000-0005-0000-0000-0000170A0000}"/>
    <cellStyle name="_인원계획표 _투찰내역_선급금 청구공문1" xfId="631" xr:uid="{00000000-0005-0000-0000-0000180A0000}"/>
    <cellStyle name="_인원계획표 _투찰내역_선급금 청구공문1_부대공1" xfId="632" xr:uid="{00000000-0005-0000-0000-0000190A0000}"/>
    <cellStyle name="_인원계획표 _투찰내역_수목이식(적송)" xfId="633" xr:uid="{00000000-0005-0000-0000-00001A0A0000}"/>
    <cellStyle name="_인원계획표 _투찰내역_수목이식(적송)_부대공1" xfId="634" xr:uid="{00000000-0005-0000-0000-00001B0A0000}"/>
    <cellStyle name="_인원계획표 _투찰내역_실정보고(차선,가드,갈매기)2" xfId="635" xr:uid="{00000000-0005-0000-0000-00001C0A0000}"/>
    <cellStyle name="_인원계획표 _투찰내역_실정보고(차선,가드,갈매기)2_부대공1" xfId="636" xr:uid="{00000000-0005-0000-0000-00001D0A0000}"/>
    <cellStyle name="_인원계획표 _투찰내역_은행이식(기계,바로정식)" xfId="637" xr:uid="{00000000-0005-0000-0000-00001E0A0000}"/>
    <cellStyle name="_인원계획표 _투찰내역_은행이식(기계,바로정식)_부대공1" xfId="638" xr:uid="{00000000-0005-0000-0000-00001F0A0000}"/>
    <cellStyle name="_인원계획표 _투찰내역_재료의 품질" xfId="639" xr:uid="{00000000-0005-0000-0000-0000200A0000}"/>
    <cellStyle name="_인원계획표 _투찰내역_재료의 품질_부대공1" xfId="640" xr:uid="{00000000-0005-0000-0000-0000210A0000}"/>
    <cellStyle name="_인천시 지하시설물통합정보시스템 구축사업 설계내역서_0514(FP)" xfId="641" xr:uid="{00000000-0005-0000-0000-0000220A0000}"/>
    <cellStyle name="_입찰표지 " xfId="642" xr:uid="{00000000-0005-0000-0000-0000230A0000}"/>
    <cellStyle name="_입찰표지 _1차준공검사원" xfId="643" xr:uid="{00000000-0005-0000-0000-0000240A0000}"/>
    <cellStyle name="_입찰표지 _1차준공검사원_부대공1" xfId="644" xr:uid="{00000000-0005-0000-0000-0000250A0000}"/>
    <cellStyle name="_입찰표지 _2차1회기공검사원(5월26일)1" xfId="645" xr:uid="{00000000-0005-0000-0000-0000260A0000}"/>
    <cellStyle name="_입찰표지 _2차1회기공검사원(5월26일)1_부대공1" xfId="646" xr:uid="{00000000-0005-0000-0000-0000270A0000}"/>
    <cellStyle name="_입찰표지 _2차분 하도급내역" xfId="647" xr:uid="{00000000-0005-0000-0000-0000280A0000}"/>
    <cellStyle name="_입찰표지 _2차분 하도급내역_부대공1" xfId="648" xr:uid="{00000000-0005-0000-0000-0000290A0000}"/>
    <cellStyle name="_입찰표지 _3공구투찰(103,078)" xfId="649" xr:uid="{00000000-0005-0000-0000-00002A0A0000}"/>
    <cellStyle name="_입찰표지 _3공구투찰(103,078)_1차준공검사원" xfId="650" xr:uid="{00000000-0005-0000-0000-00002B0A0000}"/>
    <cellStyle name="_입찰표지 _3공구투찰(103,078)_1차준공검사원_부대공1" xfId="651" xr:uid="{00000000-0005-0000-0000-00002C0A0000}"/>
    <cellStyle name="_입찰표지 _3공구투찰(103,078)_2차1회기공검사원(5월26일)1" xfId="652" xr:uid="{00000000-0005-0000-0000-00002D0A0000}"/>
    <cellStyle name="_입찰표지 _3공구투찰(103,078)_2차1회기공검사원(5월26일)1_부대공1" xfId="653" xr:uid="{00000000-0005-0000-0000-00002E0A0000}"/>
    <cellStyle name="_입찰표지 _3공구투찰(103,078)_Box 터파기 암판정" xfId="654" xr:uid="{00000000-0005-0000-0000-00002F0A0000}"/>
    <cellStyle name="_입찰표지 _3공구투찰(103,078)_Box 터파기 암판정_부대공1" xfId="655" xr:uid="{00000000-0005-0000-0000-0000300A0000}"/>
    <cellStyle name="_입찰표지 _3공구투찰(103,078)_기성서류" xfId="656" xr:uid="{00000000-0005-0000-0000-0000310A0000}"/>
    <cellStyle name="_입찰표지 _3공구투찰(103,078)_기성서류_부대공1" xfId="657" xr:uid="{00000000-0005-0000-0000-0000320A0000}"/>
    <cellStyle name="_입찰표지 _3공구투찰(103,078)_부대공1" xfId="658" xr:uid="{00000000-0005-0000-0000-0000330A0000}"/>
    <cellStyle name="_입찰표지 _3공구투찰(103,078)_부대입찰선금내역" xfId="659" xr:uid="{00000000-0005-0000-0000-0000340A0000}"/>
    <cellStyle name="_입찰표지 _3공구투찰(103,078)_부대입찰선금내역_부대공1" xfId="660" xr:uid="{00000000-0005-0000-0000-0000350A0000}"/>
    <cellStyle name="_입찰표지 _3공구투찰(103,078)_선급금 청구공문1" xfId="661" xr:uid="{00000000-0005-0000-0000-0000360A0000}"/>
    <cellStyle name="_입찰표지 _3공구투찰(103,078)_선급금 청구공문1_부대공1" xfId="662" xr:uid="{00000000-0005-0000-0000-0000370A0000}"/>
    <cellStyle name="_입찰표지 _3공구투찰(103,078)_수목이식(적송)" xfId="663" xr:uid="{00000000-0005-0000-0000-0000380A0000}"/>
    <cellStyle name="_입찰표지 _3공구투찰(103,078)_수목이식(적송)_부대공1" xfId="664" xr:uid="{00000000-0005-0000-0000-0000390A0000}"/>
    <cellStyle name="_입찰표지 _3공구투찰(103,078)_실정보고(차선,가드,갈매기)2" xfId="665" xr:uid="{00000000-0005-0000-0000-00003A0A0000}"/>
    <cellStyle name="_입찰표지 _3공구투찰(103,078)_실정보고(차선,가드,갈매기)2_부대공1" xfId="666" xr:uid="{00000000-0005-0000-0000-00003B0A0000}"/>
    <cellStyle name="_입찰표지 _3공구투찰(103,078)_은행이식(기계,바로정식)" xfId="667" xr:uid="{00000000-0005-0000-0000-00003C0A0000}"/>
    <cellStyle name="_입찰표지 _3공구투찰(103,078)_은행이식(기계,바로정식)_부대공1" xfId="668" xr:uid="{00000000-0005-0000-0000-00003D0A0000}"/>
    <cellStyle name="_입찰표지 _3공구투찰(103,078)_재료의 품질" xfId="669" xr:uid="{00000000-0005-0000-0000-00003E0A0000}"/>
    <cellStyle name="_입찰표지 _3공구투찰(103,078)_재료의 품질_부대공1" xfId="670" xr:uid="{00000000-0005-0000-0000-00003F0A0000}"/>
    <cellStyle name="_입찰표지 _Box 터파기 암판정" xfId="671" xr:uid="{00000000-0005-0000-0000-0000400A0000}"/>
    <cellStyle name="_입찰표지 _Box 터파기 암판정_부대공1" xfId="672" xr:uid="{00000000-0005-0000-0000-0000410A0000}"/>
    <cellStyle name="_입찰표지 _공문" xfId="673" xr:uid="{00000000-0005-0000-0000-0000420A0000}"/>
    <cellStyle name="_입찰표지 _공문_부대공1" xfId="674" xr:uid="{00000000-0005-0000-0000-0000430A0000}"/>
    <cellStyle name="_입찰표지 _공문_수목이식(적송)" xfId="675" xr:uid="{00000000-0005-0000-0000-0000440A0000}"/>
    <cellStyle name="_입찰표지 _공문_수목이식(적송)_부대공1" xfId="676" xr:uid="{00000000-0005-0000-0000-0000450A0000}"/>
    <cellStyle name="_입찰표지 _공문_은행이식(기계,바로정식)" xfId="677" xr:uid="{00000000-0005-0000-0000-0000460A0000}"/>
    <cellStyle name="_입찰표지 _공문_은행이식(기계,바로정식)_부대공1" xfId="678" xr:uid="{00000000-0005-0000-0000-0000470A0000}"/>
    <cellStyle name="_입찰표지 _기성내역" xfId="679" xr:uid="{00000000-0005-0000-0000-0000480A0000}"/>
    <cellStyle name="_입찰표지 _기성내역_부대공1" xfId="680" xr:uid="{00000000-0005-0000-0000-0000490A0000}"/>
    <cellStyle name="_입찰표지 _기성서류" xfId="681" xr:uid="{00000000-0005-0000-0000-00004A0A0000}"/>
    <cellStyle name="_입찰표지 _기성서류_부대공1" xfId="682" xr:uid="{00000000-0005-0000-0000-00004B0A0000}"/>
    <cellStyle name="_입찰표지 _부대공1" xfId="683" xr:uid="{00000000-0005-0000-0000-00004C0A0000}"/>
    <cellStyle name="_입찰표지 _부대입찰선금내역" xfId="684" xr:uid="{00000000-0005-0000-0000-00004D0A0000}"/>
    <cellStyle name="_입찰표지 _부대입찰선금내역_부대공1" xfId="685" xr:uid="{00000000-0005-0000-0000-00004E0A0000}"/>
    <cellStyle name="_입찰표지 _선급금 청구공문1" xfId="686" xr:uid="{00000000-0005-0000-0000-00004F0A0000}"/>
    <cellStyle name="_입찰표지 _선급금 청구공문1_부대공1" xfId="687" xr:uid="{00000000-0005-0000-0000-0000500A0000}"/>
    <cellStyle name="_입찰표지 _수목이식(적송)" xfId="688" xr:uid="{00000000-0005-0000-0000-0000510A0000}"/>
    <cellStyle name="_입찰표지 _수목이식(적송)_부대공1" xfId="689" xr:uid="{00000000-0005-0000-0000-0000520A0000}"/>
    <cellStyle name="_입찰표지 _신풍-우성내역서(1차1회변경)" xfId="690" xr:uid="{00000000-0005-0000-0000-0000530A0000}"/>
    <cellStyle name="_입찰표지 _신풍-우성내역서(1차1회변경)_부대공1" xfId="691" xr:uid="{00000000-0005-0000-0000-0000540A0000}"/>
    <cellStyle name="_입찰표지 _신풍-우성내역서(1차공사)" xfId="692" xr:uid="{00000000-0005-0000-0000-0000550A0000}"/>
    <cellStyle name="_입찰표지 _신풍-우성내역서(1차공사)_부대공1" xfId="693" xr:uid="{00000000-0005-0000-0000-0000560A0000}"/>
    <cellStyle name="_입찰표지 _실정보고(차선,가드,갈매기)2" xfId="694" xr:uid="{00000000-0005-0000-0000-0000570A0000}"/>
    <cellStyle name="_입찰표지 _실정보고(차선,가드,갈매기)2_부대공1" xfId="695" xr:uid="{00000000-0005-0000-0000-0000580A0000}"/>
    <cellStyle name="_입찰표지 _실정보고(합성형강관말뚝)1" xfId="696" xr:uid="{00000000-0005-0000-0000-0000590A0000}"/>
    <cellStyle name="_입찰표지 _실정보고(합성형강관말뚝)1_부대공1" xfId="697" xr:uid="{00000000-0005-0000-0000-00005A0A0000}"/>
    <cellStyle name="_입찰표지 _실정보고-1" xfId="698" xr:uid="{00000000-0005-0000-0000-00005B0A0000}"/>
    <cellStyle name="_입찰표지 _실정보고-1_부대공1" xfId="699" xr:uid="{00000000-0005-0000-0000-00005C0A0000}"/>
    <cellStyle name="_입찰표지 _은행(서울)" xfId="700" xr:uid="{00000000-0005-0000-0000-00005D0A0000}"/>
    <cellStyle name="_입찰표지 _은행(서울)_2차분 하도급내역" xfId="701" xr:uid="{00000000-0005-0000-0000-00005E0A0000}"/>
    <cellStyle name="_입찰표지 _은행(서울)_2차분 하도급내역_부대공1" xfId="702" xr:uid="{00000000-0005-0000-0000-00005F0A0000}"/>
    <cellStyle name="_입찰표지 _은행(서울)_Box 터파기 암판정" xfId="703" xr:uid="{00000000-0005-0000-0000-0000600A0000}"/>
    <cellStyle name="_입찰표지 _은행(서울)_Box 터파기 암판정_부대공1" xfId="704" xr:uid="{00000000-0005-0000-0000-0000610A0000}"/>
    <cellStyle name="_입찰표지 _은행(서울)_부대공1" xfId="705" xr:uid="{00000000-0005-0000-0000-0000620A0000}"/>
    <cellStyle name="_입찰표지 _은행(서울)_수목이식(적송)" xfId="706" xr:uid="{00000000-0005-0000-0000-0000630A0000}"/>
    <cellStyle name="_입찰표지 _은행(서울)_수목이식(적송)_부대공1" xfId="707" xr:uid="{00000000-0005-0000-0000-0000640A0000}"/>
    <cellStyle name="_입찰표지 _은행(서울)_신풍-우성내역서(1차1회변경)" xfId="708" xr:uid="{00000000-0005-0000-0000-0000650A0000}"/>
    <cellStyle name="_입찰표지 _은행(서울)_신풍-우성내역서(1차1회변경)_부대공1" xfId="709" xr:uid="{00000000-0005-0000-0000-0000660A0000}"/>
    <cellStyle name="_입찰표지 _은행(서울)_신풍-우성내역서(1차공사)" xfId="710" xr:uid="{00000000-0005-0000-0000-0000670A0000}"/>
    <cellStyle name="_입찰표지 _은행(서울)_신풍-우성내역서(1차공사)_부대공1" xfId="711" xr:uid="{00000000-0005-0000-0000-0000680A0000}"/>
    <cellStyle name="_입찰표지 _은행(서울)_실정보고(합성형강관말뚝)1" xfId="712" xr:uid="{00000000-0005-0000-0000-0000690A0000}"/>
    <cellStyle name="_입찰표지 _은행(서울)_실정보고(합성형강관말뚝)1_부대공1" xfId="713" xr:uid="{00000000-0005-0000-0000-00006A0A0000}"/>
    <cellStyle name="_입찰표지 _은행(서울)_실정보고-1" xfId="714" xr:uid="{00000000-0005-0000-0000-00006B0A0000}"/>
    <cellStyle name="_입찰표지 _은행(서울)_실정보고-1_부대공1" xfId="715" xr:uid="{00000000-0005-0000-0000-00006C0A0000}"/>
    <cellStyle name="_입찰표지 _재료의 품질" xfId="716" xr:uid="{00000000-0005-0000-0000-00006D0A0000}"/>
    <cellStyle name="_입찰표지 _재료의 품질_부대공1" xfId="717" xr:uid="{00000000-0005-0000-0000-00006E0A0000}"/>
    <cellStyle name="_입찰표지 _투찰내역" xfId="718" xr:uid="{00000000-0005-0000-0000-00006F0A0000}"/>
    <cellStyle name="_입찰표지 _투찰내역_1차준공검사원" xfId="719" xr:uid="{00000000-0005-0000-0000-0000700A0000}"/>
    <cellStyle name="_입찰표지 _투찰내역_1차준공검사원_부대공1" xfId="720" xr:uid="{00000000-0005-0000-0000-0000710A0000}"/>
    <cellStyle name="_입찰표지 _투찰내역_2차1회기공검사원(5월26일)1" xfId="721" xr:uid="{00000000-0005-0000-0000-0000720A0000}"/>
    <cellStyle name="_입찰표지 _투찰내역_2차1회기공검사원(5월26일)1_부대공1" xfId="722" xr:uid="{00000000-0005-0000-0000-0000730A0000}"/>
    <cellStyle name="_입찰표지 _투찰내역_Box 터파기 암판정" xfId="723" xr:uid="{00000000-0005-0000-0000-0000740A0000}"/>
    <cellStyle name="_입찰표지 _투찰내역_Box 터파기 암판정_부대공1" xfId="724" xr:uid="{00000000-0005-0000-0000-0000750A0000}"/>
    <cellStyle name="_입찰표지 _투찰내역_기성서류" xfId="725" xr:uid="{00000000-0005-0000-0000-0000760A0000}"/>
    <cellStyle name="_입찰표지 _투찰내역_기성서류_부대공1" xfId="726" xr:uid="{00000000-0005-0000-0000-0000770A0000}"/>
    <cellStyle name="_입찰표지 _투찰내역_부대공1" xfId="727" xr:uid="{00000000-0005-0000-0000-0000780A0000}"/>
    <cellStyle name="_입찰표지 _투찰내역_부대입찰선금내역" xfId="728" xr:uid="{00000000-0005-0000-0000-0000790A0000}"/>
    <cellStyle name="_입찰표지 _투찰내역_부대입찰선금내역_부대공1" xfId="729" xr:uid="{00000000-0005-0000-0000-00007A0A0000}"/>
    <cellStyle name="_입찰표지 _투찰내역_선급금 청구공문1" xfId="730" xr:uid="{00000000-0005-0000-0000-00007B0A0000}"/>
    <cellStyle name="_입찰표지 _투찰내역_선급금 청구공문1_부대공1" xfId="731" xr:uid="{00000000-0005-0000-0000-00007C0A0000}"/>
    <cellStyle name="_입찰표지 _투찰내역_수목이식(적송)" xfId="732" xr:uid="{00000000-0005-0000-0000-00007D0A0000}"/>
    <cellStyle name="_입찰표지 _투찰내역_수목이식(적송)_부대공1" xfId="733" xr:uid="{00000000-0005-0000-0000-00007E0A0000}"/>
    <cellStyle name="_입찰표지 _투찰내역_실정보고(차선,가드,갈매기)2" xfId="734" xr:uid="{00000000-0005-0000-0000-00007F0A0000}"/>
    <cellStyle name="_입찰표지 _투찰내역_실정보고(차선,가드,갈매기)2_부대공1" xfId="735" xr:uid="{00000000-0005-0000-0000-0000800A0000}"/>
    <cellStyle name="_입찰표지 _투찰내역_은행이식(기계,바로정식)" xfId="736" xr:uid="{00000000-0005-0000-0000-0000810A0000}"/>
    <cellStyle name="_입찰표지 _투찰내역_은행이식(기계,바로정식)_부대공1" xfId="737" xr:uid="{00000000-0005-0000-0000-0000820A0000}"/>
    <cellStyle name="_입찰표지 _투찰내역_재료의 품질" xfId="738" xr:uid="{00000000-0005-0000-0000-0000830A0000}"/>
    <cellStyle name="_입찰표지 _투찰내역_재료의 품질_부대공1" xfId="739" xr:uid="{00000000-0005-0000-0000-0000840A0000}"/>
    <cellStyle name="_저수지 생태공원 GB관리계획 및 조성계획수립 용역 설계내역서" xfId="740" xr:uid="{00000000-0005-0000-0000-0000850A0000}"/>
    <cellStyle name="_적격 " xfId="741" xr:uid="{00000000-0005-0000-0000-0000860A0000}"/>
    <cellStyle name="_적격 _집행갑지 " xfId="742" xr:uid="{00000000-0005-0000-0000-0000870A0000}"/>
    <cellStyle name="_적격(화산) " xfId="743" xr:uid="{00000000-0005-0000-0000-0000880A0000}"/>
    <cellStyle name="_적격(화산) _1차준공검사원" xfId="744" xr:uid="{00000000-0005-0000-0000-0000890A0000}"/>
    <cellStyle name="_적격(화산) _1차준공검사원_부대공1" xfId="745" xr:uid="{00000000-0005-0000-0000-00008A0A0000}"/>
    <cellStyle name="_적격(화산) _2차1회기공검사원(5월26일)1" xfId="746" xr:uid="{00000000-0005-0000-0000-00008B0A0000}"/>
    <cellStyle name="_적격(화산) _2차1회기공검사원(5월26일)1_부대공1" xfId="747" xr:uid="{00000000-0005-0000-0000-00008C0A0000}"/>
    <cellStyle name="_적격(화산) _2차분 하도급내역" xfId="748" xr:uid="{00000000-0005-0000-0000-00008D0A0000}"/>
    <cellStyle name="_적격(화산) _2차분 하도급내역_부대공1" xfId="749" xr:uid="{00000000-0005-0000-0000-00008E0A0000}"/>
    <cellStyle name="_적격(화산) _3공구투찰(103,078)" xfId="750" xr:uid="{00000000-0005-0000-0000-00008F0A0000}"/>
    <cellStyle name="_적격(화산) _3공구투찰(103,078)_1차준공검사원" xfId="751" xr:uid="{00000000-0005-0000-0000-0000900A0000}"/>
    <cellStyle name="_적격(화산) _3공구투찰(103,078)_1차준공검사원_부대공1" xfId="752" xr:uid="{00000000-0005-0000-0000-0000910A0000}"/>
    <cellStyle name="_적격(화산) _3공구투찰(103,078)_2차1회기공검사원(5월26일)1" xfId="753" xr:uid="{00000000-0005-0000-0000-0000920A0000}"/>
    <cellStyle name="_적격(화산) _3공구투찰(103,078)_2차1회기공검사원(5월26일)1_부대공1" xfId="754" xr:uid="{00000000-0005-0000-0000-0000930A0000}"/>
    <cellStyle name="_적격(화산) _3공구투찰(103,078)_Box 터파기 암판정" xfId="755" xr:uid="{00000000-0005-0000-0000-0000940A0000}"/>
    <cellStyle name="_적격(화산) _3공구투찰(103,078)_Box 터파기 암판정_부대공1" xfId="756" xr:uid="{00000000-0005-0000-0000-0000950A0000}"/>
    <cellStyle name="_적격(화산) _3공구투찰(103,078)_기성서류" xfId="757" xr:uid="{00000000-0005-0000-0000-0000960A0000}"/>
    <cellStyle name="_적격(화산) _3공구투찰(103,078)_기성서류_부대공1" xfId="758" xr:uid="{00000000-0005-0000-0000-0000970A0000}"/>
    <cellStyle name="_적격(화산) _3공구투찰(103,078)_부대공1" xfId="759" xr:uid="{00000000-0005-0000-0000-0000980A0000}"/>
    <cellStyle name="_적격(화산) _3공구투찰(103,078)_부대입찰선금내역" xfId="760" xr:uid="{00000000-0005-0000-0000-0000990A0000}"/>
    <cellStyle name="_적격(화산) _3공구투찰(103,078)_부대입찰선금내역_부대공1" xfId="761" xr:uid="{00000000-0005-0000-0000-00009A0A0000}"/>
    <cellStyle name="_적격(화산) _3공구투찰(103,078)_선급금 청구공문1" xfId="762" xr:uid="{00000000-0005-0000-0000-00009B0A0000}"/>
    <cellStyle name="_적격(화산) _3공구투찰(103,078)_선급금 청구공문1_부대공1" xfId="763" xr:uid="{00000000-0005-0000-0000-00009C0A0000}"/>
    <cellStyle name="_적격(화산) _3공구투찰(103,078)_수목이식(적송)" xfId="764" xr:uid="{00000000-0005-0000-0000-00009D0A0000}"/>
    <cellStyle name="_적격(화산) _3공구투찰(103,078)_수목이식(적송)_부대공1" xfId="765" xr:uid="{00000000-0005-0000-0000-00009E0A0000}"/>
    <cellStyle name="_적격(화산) _3공구투찰(103,078)_실정보고(차선,가드,갈매기)2" xfId="766" xr:uid="{00000000-0005-0000-0000-00009F0A0000}"/>
    <cellStyle name="_적격(화산) _3공구투찰(103,078)_실정보고(차선,가드,갈매기)2_부대공1" xfId="767" xr:uid="{00000000-0005-0000-0000-0000A00A0000}"/>
    <cellStyle name="_적격(화산) _3공구투찰(103,078)_은행이식(기계,바로정식)" xfId="768" xr:uid="{00000000-0005-0000-0000-0000A10A0000}"/>
    <cellStyle name="_적격(화산) _3공구투찰(103,078)_은행이식(기계,바로정식)_부대공1" xfId="769" xr:uid="{00000000-0005-0000-0000-0000A20A0000}"/>
    <cellStyle name="_적격(화산) _3공구투찰(103,078)_재료의 품질" xfId="770" xr:uid="{00000000-0005-0000-0000-0000A30A0000}"/>
    <cellStyle name="_적격(화산) _3공구투찰(103,078)_재료의 품질_부대공1" xfId="771" xr:uid="{00000000-0005-0000-0000-0000A40A0000}"/>
    <cellStyle name="_적격(화산) _Box 터파기 암판정" xfId="772" xr:uid="{00000000-0005-0000-0000-0000A50A0000}"/>
    <cellStyle name="_적격(화산) _Box 터파기 암판정_부대공1" xfId="773" xr:uid="{00000000-0005-0000-0000-0000A60A0000}"/>
    <cellStyle name="_적격(화산) _공문" xfId="774" xr:uid="{00000000-0005-0000-0000-0000A70A0000}"/>
    <cellStyle name="_적격(화산) _공문_부대공1" xfId="775" xr:uid="{00000000-0005-0000-0000-0000A80A0000}"/>
    <cellStyle name="_적격(화산) _공문_수목이식(적송)" xfId="776" xr:uid="{00000000-0005-0000-0000-0000A90A0000}"/>
    <cellStyle name="_적격(화산) _공문_수목이식(적송)_부대공1" xfId="777" xr:uid="{00000000-0005-0000-0000-0000AA0A0000}"/>
    <cellStyle name="_적격(화산) _공문_은행이식(기계,바로정식)" xfId="778" xr:uid="{00000000-0005-0000-0000-0000AB0A0000}"/>
    <cellStyle name="_적격(화산) _공문_은행이식(기계,바로정식)_부대공1" xfId="779" xr:uid="{00000000-0005-0000-0000-0000AC0A0000}"/>
    <cellStyle name="_적격(화산) _기성내역" xfId="780" xr:uid="{00000000-0005-0000-0000-0000AD0A0000}"/>
    <cellStyle name="_적격(화산) _기성내역_부대공1" xfId="781" xr:uid="{00000000-0005-0000-0000-0000AE0A0000}"/>
    <cellStyle name="_적격(화산) _기성서류" xfId="782" xr:uid="{00000000-0005-0000-0000-0000AF0A0000}"/>
    <cellStyle name="_적격(화산) _기성서류_부대공1" xfId="783" xr:uid="{00000000-0005-0000-0000-0000B00A0000}"/>
    <cellStyle name="_적격(화산) _부대공1" xfId="784" xr:uid="{00000000-0005-0000-0000-0000B10A0000}"/>
    <cellStyle name="_적격(화산) _부대입찰선금내역" xfId="785" xr:uid="{00000000-0005-0000-0000-0000B20A0000}"/>
    <cellStyle name="_적격(화산) _부대입찰선금내역_부대공1" xfId="786" xr:uid="{00000000-0005-0000-0000-0000B30A0000}"/>
    <cellStyle name="_적격(화산) _선급금 청구공문1" xfId="787" xr:uid="{00000000-0005-0000-0000-0000B40A0000}"/>
    <cellStyle name="_적격(화산) _선급금 청구공문1_부대공1" xfId="788" xr:uid="{00000000-0005-0000-0000-0000B50A0000}"/>
    <cellStyle name="_적격(화산) _수목이식(적송)" xfId="789" xr:uid="{00000000-0005-0000-0000-0000B60A0000}"/>
    <cellStyle name="_적격(화산) _수목이식(적송)_부대공1" xfId="790" xr:uid="{00000000-0005-0000-0000-0000B70A0000}"/>
    <cellStyle name="_적격(화산) _신풍-우성내역서(1차1회변경)" xfId="791" xr:uid="{00000000-0005-0000-0000-0000B80A0000}"/>
    <cellStyle name="_적격(화산) _신풍-우성내역서(1차1회변경)_부대공1" xfId="792" xr:uid="{00000000-0005-0000-0000-0000B90A0000}"/>
    <cellStyle name="_적격(화산) _신풍-우성내역서(1차공사)" xfId="793" xr:uid="{00000000-0005-0000-0000-0000BA0A0000}"/>
    <cellStyle name="_적격(화산) _신풍-우성내역서(1차공사)_부대공1" xfId="794" xr:uid="{00000000-0005-0000-0000-0000BB0A0000}"/>
    <cellStyle name="_적격(화산) _실정보고(차선,가드,갈매기)2" xfId="795" xr:uid="{00000000-0005-0000-0000-0000BC0A0000}"/>
    <cellStyle name="_적격(화산) _실정보고(차선,가드,갈매기)2_부대공1" xfId="796" xr:uid="{00000000-0005-0000-0000-0000BD0A0000}"/>
    <cellStyle name="_적격(화산) _실정보고(합성형강관말뚝)1" xfId="797" xr:uid="{00000000-0005-0000-0000-0000BE0A0000}"/>
    <cellStyle name="_적격(화산) _실정보고(합성형강관말뚝)1_부대공1" xfId="798" xr:uid="{00000000-0005-0000-0000-0000BF0A0000}"/>
    <cellStyle name="_적격(화산) _실정보고-1" xfId="799" xr:uid="{00000000-0005-0000-0000-0000C00A0000}"/>
    <cellStyle name="_적격(화산) _실정보고-1_부대공1" xfId="800" xr:uid="{00000000-0005-0000-0000-0000C10A0000}"/>
    <cellStyle name="_적격(화산) _은행(서울)" xfId="801" xr:uid="{00000000-0005-0000-0000-0000C20A0000}"/>
    <cellStyle name="_적격(화산) _은행(서울)_2차분 하도급내역" xfId="802" xr:uid="{00000000-0005-0000-0000-0000C30A0000}"/>
    <cellStyle name="_적격(화산) _은행(서울)_2차분 하도급내역_부대공1" xfId="803" xr:uid="{00000000-0005-0000-0000-0000C40A0000}"/>
    <cellStyle name="_적격(화산) _은행(서울)_Box 터파기 암판정" xfId="804" xr:uid="{00000000-0005-0000-0000-0000C50A0000}"/>
    <cellStyle name="_적격(화산) _은행(서울)_Box 터파기 암판정_부대공1" xfId="805" xr:uid="{00000000-0005-0000-0000-0000C60A0000}"/>
    <cellStyle name="_적격(화산) _은행(서울)_부대공1" xfId="806" xr:uid="{00000000-0005-0000-0000-0000C70A0000}"/>
    <cellStyle name="_적격(화산) _은행(서울)_수목이식(적송)" xfId="807" xr:uid="{00000000-0005-0000-0000-0000C80A0000}"/>
    <cellStyle name="_적격(화산) _은행(서울)_수목이식(적송)_부대공1" xfId="808" xr:uid="{00000000-0005-0000-0000-0000C90A0000}"/>
    <cellStyle name="_적격(화산) _은행(서울)_신풍-우성내역서(1차1회변경)" xfId="809" xr:uid="{00000000-0005-0000-0000-0000CA0A0000}"/>
    <cellStyle name="_적격(화산) _은행(서울)_신풍-우성내역서(1차1회변경)_부대공1" xfId="810" xr:uid="{00000000-0005-0000-0000-0000CB0A0000}"/>
    <cellStyle name="_적격(화산) _은행(서울)_신풍-우성내역서(1차공사)" xfId="811" xr:uid="{00000000-0005-0000-0000-0000CC0A0000}"/>
    <cellStyle name="_적격(화산) _은행(서울)_신풍-우성내역서(1차공사)_부대공1" xfId="812" xr:uid="{00000000-0005-0000-0000-0000CD0A0000}"/>
    <cellStyle name="_적격(화산) _은행(서울)_실정보고(합성형강관말뚝)1" xfId="813" xr:uid="{00000000-0005-0000-0000-0000CE0A0000}"/>
    <cellStyle name="_적격(화산) _은행(서울)_실정보고(합성형강관말뚝)1_부대공1" xfId="814" xr:uid="{00000000-0005-0000-0000-0000CF0A0000}"/>
    <cellStyle name="_적격(화산) _은행(서울)_실정보고-1" xfId="815" xr:uid="{00000000-0005-0000-0000-0000D00A0000}"/>
    <cellStyle name="_적격(화산) _은행(서울)_실정보고-1_부대공1" xfId="816" xr:uid="{00000000-0005-0000-0000-0000D10A0000}"/>
    <cellStyle name="_적격(화산) _재료의 품질" xfId="817" xr:uid="{00000000-0005-0000-0000-0000D20A0000}"/>
    <cellStyle name="_적격(화산) _재료의 품질_부대공1" xfId="818" xr:uid="{00000000-0005-0000-0000-0000D30A0000}"/>
    <cellStyle name="_적격(화산) _투찰내역" xfId="819" xr:uid="{00000000-0005-0000-0000-0000D40A0000}"/>
    <cellStyle name="_적격(화산) _투찰내역_1차준공검사원" xfId="820" xr:uid="{00000000-0005-0000-0000-0000D50A0000}"/>
    <cellStyle name="_적격(화산) _투찰내역_1차준공검사원_부대공1" xfId="821" xr:uid="{00000000-0005-0000-0000-0000D60A0000}"/>
    <cellStyle name="_적격(화산) _투찰내역_2차1회기공검사원(5월26일)1" xfId="822" xr:uid="{00000000-0005-0000-0000-0000D70A0000}"/>
    <cellStyle name="_적격(화산) _투찰내역_2차1회기공검사원(5월26일)1_부대공1" xfId="823" xr:uid="{00000000-0005-0000-0000-0000D80A0000}"/>
    <cellStyle name="_적격(화산) _투찰내역_Box 터파기 암판정" xfId="824" xr:uid="{00000000-0005-0000-0000-0000D90A0000}"/>
    <cellStyle name="_적격(화산) _투찰내역_Box 터파기 암판정_부대공1" xfId="825" xr:uid="{00000000-0005-0000-0000-0000DA0A0000}"/>
    <cellStyle name="_적격(화산) _투찰내역_기성서류" xfId="826" xr:uid="{00000000-0005-0000-0000-0000DB0A0000}"/>
    <cellStyle name="_적격(화산) _투찰내역_기성서류_부대공1" xfId="827" xr:uid="{00000000-0005-0000-0000-0000DC0A0000}"/>
    <cellStyle name="_적격(화산) _투찰내역_부대공1" xfId="828" xr:uid="{00000000-0005-0000-0000-0000DD0A0000}"/>
    <cellStyle name="_적격(화산) _투찰내역_부대입찰선금내역" xfId="829" xr:uid="{00000000-0005-0000-0000-0000DE0A0000}"/>
    <cellStyle name="_적격(화산) _투찰내역_부대입찰선금내역_부대공1" xfId="830" xr:uid="{00000000-0005-0000-0000-0000DF0A0000}"/>
    <cellStyle name="_적격(화산) _투찰내역_선급금 청구공문1" xfId="831" xr:uid="{00000000-0005-0000-0000-0000E00A0000}"/>
    <cellStyle name="_적격(화산) _투찰내역_선급금 청구공문1_부대공1" xfId="832" xr:uid="{00000000-0005-0000-0000-0000E10A0000}"/>
    <cellStyle name="_적격(화산) _투찰내역_수목이식(적송)" xfId="833" xr:uid="{00000000-0005-0000-0000-0000E20A0000}"/>
    <cellStyle name="_적격(화산) _투찰내역_수목이식(적송)_부대공1" xfId="834" xr:uid="{00000000-0005-0000-0000-0000E30A0000}"/>
    <cellStyle name="_적격(화산) _투찰내역_실정보고(차선,가드,갈매기)2" xfId="835" xr:uid="{00000000-0005-0000-0000-0000E40A0000}"/>
    <cellStyle name="_적격(화산) _투찰내역_실정보고(차선,가드,갈매기)2_부대공1" xfId="836" xr:uid="{00000000-0005-0000-0000-0000E50A0000}"/>
    <cellStyle name="_적격(화산) _투찰내역_은행이식(기계,바로정식)" xfId="837" xr:uid="{00000000-0005-0000-0000-0000E60A0000}"/>
    <cellStyle name="_적격(화산) _투찰내역_은행이식(기계,바로정식)_부대공1" xfId="838" xr:uid="{00000000-0005-0000-0000-0000E70A0000}"/>
    <cellStyle name="_적격(화산) _투찰내역_재료의 품질" xfId="839" xr:uid="{00000000-0005-0000-0000-0000E80A0000}"/>
    <cellStyle name="_적격(화산) _투찰내역_재료의 품질_부대공1" xfId="840" xr:uid="{00000000-0005-0000-0000-0000E90A0000}"/>
    <cellStyle name="_전체분자재집계표" xfId="3539" xr:uid="{00000000-0005-0000-0000-0000EA0A0000}"/>
    <cellStyle name="_전체분자재집계표_금산제수량(전체최종)" xfId="3540" xr:uid="{00000000-0005-0000-0000-0000EB0A0000}"/>
    <cellStyle name="_전체분자재집계표_금산제수량(전체최종)_두릉1제 수량산출서" xfId="3541" xr:uid="{00000000-0005-0000-0000-0000EC0A0000}"/>
    <cellStyle name="_전체분자재집계표_금산제수량(전체최종)_인계1공구 수량산출" xfId="3542" xr:uid="{00000000-0005-0000-0000-0000ED0A0000}"/>
    <cellStyle name="_전체분자재집계표_금산제수량(전체최종)_총자재집계표" xfId="3543" xr:uid="{00000000-0005-0000-0000-0000EE0A0000}"/>
    <cellStyle name="_전체분자재집계표_두릉1제 수량산출서" xfId="3544" xr:uid="{00000000-0005-0000-0000-0000EF0A0000}"/>
    <cellStyle name="_전체분자재집계표_인계1공구 수량산출" xfId="3545" xr:uid="{00000000-0005-0000-0000-0000F00A0000}"/>
    <cellStyle name="_전체분자재집계표_총자재집계표" xfId="3546" xr:uid="{00000000-0005-0000-0000-0000F10A0000}"/>
    <cellStyle name="_정왕호수공원 도시계획시설결정 및 공원조성계획 수립용역" xfId="841" xr:uid="{00000000-0005-0000-0000-0000F20A0000}"/>
    <cellStyle name="_조곡소공원1127" xfId="842" xr:uid="{00000000-0005-0000-0000-0000F30A0000}"/>
    <cellStyle name="_지질조사비(본댐좌우안)-2" xfId="843" xr:uid="{00000000-0005-0000-0000-0000F40A0000}"/>
    <cellStyle name="_지하시설물통합관리설계내역서_1.0" xfId="844" xr:uid="{00000000-0005-0000-0000-0000F50A0000}"/>
    <cellStyle name="_지하통합 보완개발 예상비용_v1" xfId="845" xr:uid="{00000000-0005-0000-0000-0000F60A0000}"/>
    <cellStyle name="_집행갑지 " xfId="846" xr:uid="{00000000-0005-0000-0000-0000F70A0000}"/>
    <cellStyle name="_창원 북면지역 도시개발사업(감계)" xfId="847" xr:uid="{00000000-0005-0000-0000-0000F80A0000}"/>
    <cellStyle name="_창원 북면지역 도시개발사업(동전)" xfId="848" xr:uid="{00000000-0005-0000-0000-0000F90A0000}"/>
    <cellStyle name="_창원 북면지역 도시개발사업(무동)" xfId="849" xr:uid="{00000000-0005-0000-0000-0000FA0A0000}"/>
    <cellStyle name="_창원 북면지역 도시개발사업(신방)" xfId="850" xr:uid="{00000000-0005-0000-0000-0000FB0A0000}"/>
    <cellStyle name="_총자재집계표" xfId="3547" xr:uid="{00000000-0005-0000-0000-0000FC0A0000}"/>
    <cellStyle name="_측  구" xfId="3548" xr:uid="{00000000-0005-0000-0000-0000FD0A0000}"/>
    <cellStyle name="_측  구_두릉1제 수량산출서" xfId="3549" xr:uid="{00000000-0005-0000-0000-0000FE0A0000}"/>
    <cellStyle name="_측  구_인계1공구 수량산출" xfId="3550" xr:uid="{00000000-0005-0000-0000-0000FF0A0000}"/>
    <cellStyle name="_측  구_총자재집계표" xfId="3551" xr:uid="{00000000-0005-0000-0000-0000000B0000}"/>
    <cellStyle name="_측구공" xfId="3552" xr:uid="{00000000-0005-0000-0000-0000010B0000}"/>
    <cellStyle name="_측구공_금산제수량(전체최종)" xfId="3553" xr:uid="{00000000-0005-0000-0000-0000020B0000}"/>
    <cellStyle name="_측구공_금산제수량(전체최종)_두릉1제 수량산출서" xfId="3554" xr:uid="{00000000-0005-0000-0000-0000030B0000}"/>
    <cellStyle name="_측구공_금산제수량(전체최종)_인계1공구 수량산출" xfId="3555" xr:uid="{00000000-0005-0000-0000-0000040B0000}"/>
    <cellStyle name="_측구공_금산제수량(전체최종)_총자재집계표" xfId="3556" xr:uid="{00000000-0005-0000-0000-0000050B0000}"/>
    <cellStyle name="_측구공_두릉1제 수량산출서" xfId="3557" xr:uid="{00000000-0005-0000-0000-0000060B0000}"/>
    <cellStyle name="_측구공_인계1공구 수량산출" xfId="3558" xr:uid="{00000000-0005-0000-0000-0000070B0000}"/>
    <cellStyle name="_측구공_총자재집계표" xfId="3559" xr:uid="{00000000-0005-0000-0000-0000080B0000}"/>
    <cellStyle name="_측량(항측,감계)" xfId="851" xr:uid="{00000000-0005-0000-0000-0000090B0000}"/>
    <cellStyle name="_측량(항측,동전)" xfId="852" xr:uid="{00000000-0005-0000-0000-00000A0B0000}"/>
    <cellStyle name="_측량(항측,무동)" xfId="853" xr:uid="{00000000-0005-0000-0000-00000B0B0000}"/>
    <cellStyle name="_측량(항측,신방)" xfId="854" xr:uid="{00000000-0005-0000-0000-00000C0B0000}"/>
    <cellStyle name="_토공" xfId="3560" xr:uid="{00000000-0005-0000-0000-00000D0B0000}"/>
    <cellStyle name="_토공_금산제수량(전체최종)" xfId="3561" xr:uid="{00000000-0005-0000-0000-00000E0B0000}"/>
    <cellStyle name="_토공_금산제수량(전체최종)_두릉1제 수량산출서" xfId="3562" xr:uid="{00000000-0005-0000-0000-00000F0B0000}"/>
    <cellStyle name="_토공_금산제수량(전체최종)_인계1공구 수량산출" xfId="3563" xr:uid="{00000000-0005-0000-0000-0000100B0000}"/>
    <cellStyle name="_토공_금산제수량(전체최종)_총자재집계표" xfId="3564" xr:uid="{00000000-0005-0000-0000-0000110B0000}"/>
    <cellStyle name="_토공_두릉1제 수량산출서" xfId="3565" xr:uid="{00000000-0005-0000-0000-0000120B0000}"/>
    <cellStyle name="_토공_인계1공구 수량산출" xfId="3566" xr:uid="{00000000-0005-0000-0000-0000130B0000}"/>
    <cellStyle name="_토공_총자재집계표" xfId="3567" xr:uid="{00000000-0005-0000-0000-0000140B0000}"/>
    <cellStyle name="_토질부문설계변경내역서" xfId="855" xr:uid="{00000000-0005-0000-0000-0000150B0000}"/>
    <cellStyle name="_토질조사(감계)" xfId="856" xr:uid="{00000000-0005-0000-0000-0000160B0000}"/>
    <cellStyle name="_토질조사(동전)" xfId="857" xr:uid="{00000000-0005-0000-0000-0000170B0000}"/>
    <cellStyle name="_토질조사(무동)" xfId="858" xr:uid="{00000000-0005-0000-0000-0000180B0000}"/>
    <cellStyle name="_토질조사(신방)" xfId="859" xr:uid="{00000000-0005-0000-0000-0000190B0000}"/>
    <cellStyle name="_토질조사내역서(부안)" xfId="860" xr:uid="{00000000-0005-0000-0000-00001A0B0000}"/>
    <cellStyle name="_평택내리관광지조성계획 및 타당성조사용역" xfId="861" xr:uid="{00000000-0005-0000-0000-00001B0B0000}"/>
    <cellStyle name="_표본설계" xfId="862" xr:uid="{00000000-0005-0000-0000-00001C0B0000}"/>
    <cellStyle name="_표본설계서" xfId="863" xr:uid="{00000000-0005-0000-0000-00001D0B0000}"/>
    <cellStyle name="_한천(1공구)수량산출서" xfId="3568" xr:uid="{00000000-0005-0000-0000-00001E0B0000}"/>
    <cellStyle name="_한천(1공구)수량산출서_두릉1제 수량산출서" xfId="3569" xr:uid="{00000000-0005-0000-0000-00001F0B0000}"/>
    <cellStyle name="_한천(1공구)수량산출서_인계1공구 수량산출" xfId="3570" xr:uid="{00000000-0005-0000-0000-0000200B0000}"/>
    <cellStyle name="_한천(1공구)수량산출서_총자재집계표" xfId="3571" xr:uid="{00000000-0005-0000-0000-0000210B0000}"/>
    <cellStyle name="_항공사진촬영,DB구축,수치표고자료구축,영상지도제작" xfId="864" xr:uid="{00000000-0005-0000-0000-0000220B0000}"/>
    <cellStyle name="_항공측량(1.65㎢)" xfId="865" xr:uid="{00000000-0005-0000-0000-0000230B0000}"/>
    <cellStyle name="_호안블럭" xfId="3572" xr:uid="{00000000-0005-0000-0000-0000240B0000}"/>
    <cellStyle name="_호안블럭_두릉1제 수량산출서" xfId="3573" xr:uid="{00000000-0005-0000-0000-0000250B0000}"/>
    <cellStyle name="_호안블럭_인계1공구 수량산출" xfId="3574" xr:uid="{00000000-0005-0000-0000-0000260B0000}"/>
    <cellStyle name="_호안블럭_총자재집계표" xfId="3575" xr:uid="{00000000-0005-0000-0000-0000270B0000}"/>
    <cellStyle name="_홍천(노천1지구)-1공구" xfId="866" xr:uid="{00000000-0005-0000-0000-0000280B0000}"/>
    <cellStyle name="_홍천(노천1지구)-1공구_2(변경)-토공" xfId="867" xr:uid="{00000000-0005-0000-0000-0000290B0000}"/>
    <cellStyle name="_환평, 검토" xfId="868" xr:uid="{00000000-0005-0000-0000-00002A0B0000}"/>
    <cellStyle name="_횡배수관" xfId="3576" xr:uid="{00000000-0005-0000-0000-00002B0B0000}"/>
    <cellStyle name="_횡배수관_금산제수량(전체최종)" xfId="3577" xr:uid="{00000000-0005-0000-0000-00002C0B0000}"/>
    <cellStyle name="_횡배수관_금산제수량(전체최종)_두릉1제 수량산출서" xfId="3578" xr:uid="{00000000-0005-0000-0000-00002D0B0000}"/>
    <cellStyle name="_횡배수관_금산제수량(전체최종)_인계1공구 수량산출" xfId="3579" xr:uid="{00000000-0005-0000-0000-00002E0B0000}"/>
    <cellStyle name="_횡배수관_금산제수량(전체최종)_총자재집계표" xfId="3580" xr:uid="{00000000-0005-0000-0000-00002F0B0000}"/>
    <cellStyle name="_횡배수관_두릉1제 수량산출서" xfId="3581" xr:uid="{00000000-0005-0000-0000-0000300B0000}"/>
    <cellStyle name="_횡배수관_인계1공구 수량산출" xfId="3582" xr:uid="{00000000-0005-0000-0000-0000310B0000}"/>
    <cellStyle name="_횡배수관_총자재집계표" xfId="3583" xr:uid="{00000000-0005-0000-0000-0000320B0000}"/>
    <cellStyle name="``" xfId="869" xr:uid="{00000000-0005-0000-0000-0000330B0000}"/>
    <cellStyle name="´þ" xfId="870" xr:uid="{00000000-0005-0000-0000-0000340B0000}"/>
    <cellStyle name="’E‰Y [0.00]_laroux" xfId="5" xr:uid="{00000000-0005-0000-0000-0000350B0000}"/>
    <cellStyle name="’E‰Y_laroux" xfId="6" xr:uid="{00000000-0005-0000-0000-0000360B0000}"/>
    <cellStyle name="¤@?e_TEST-1 " xfId="871" xr:uid="{00000000-0005-0000-0000-0000370B0000}"/>
    <cellStyle name="+,-,0" xfId="3584" xr:uid="{00000000-0005-0000-0000-0000380B0000}"/>
    <cellStyle name="△ []" xfId="3585" xr:uid="{00000000-0005-0000-0000-0000390B0000}"/>
    <cellStyle name="△ [0]" xfId="3586" xr:uid="{00000000-0005-0000-0000-00003A0B0000}"/>
    <cellStyle name="°ia¤¼o " xfId="872" xr:uid="{00000000-0005-0000-0000-00003B0B0000}"/>
    <cellStyle name="°ia¤aa " xfId="873" xr:uid="{00000000-0005-0000-0000-00003C0B0000}"/>
    <cellStyle name="0" xfId="874" xr:uid="{00000000-0005-0000-0000-00003D0B0000}"/>
    <cellStyle name="0 2" xfId="3587" xr:uid="{00000000-0005-0000-0000-00003E0B0000}"/>
    <cellStyle name="0_내역서" xfId="3588" xr:uid="{00000000-0005-0000-0000-00003F0B0000}"/>
    <cellStyle name="0_내역서 2" xfId="3589" xr:uid="{00000000-0005-0000-0000-0000400B0000}"/>
    <cellStyle name="0_내역서_2차내역서-0222-제출용" xfId="3590" xr:uid="{00000000-0005-0000-0000-0000410B0000}"/>
    <cellStyle name="0_내역서_2차내역서-0222-제출용 2" xfId="3591" xr:uid="{00000000-0005-0000-0000-0000420B0000}"/>
    <cellStyle name="0_내역서_2차내역서-0222-제출용_내역서" xfId="3592" xr:uid="{00000000-0005-0000-0000-0000430B0000}"/>
    <cellStyle name="0_내역서_2차내역서-0222-제출용_내역서 2" xfId="3593" xr:uid="{00000000-0005-0000-0000-0000440B0000}"/>
    <cellStyle name="0_내역서_2차내역서-0222-제출용_내역서_화천가로화단21(0330)(복구)-6-1" xfId="3594" xr:uid="{00000000-0005-0000-0000-0000450B0000}"/>
    <cellStyle name="0_내역서_2차내역서-0222-제출용_내역서_화천가로화단21(0330)(복구)-6-1 2" xfId="3595" xr:uid="{00000000-0005-0000-0000-0000460B0000}"/>
    <cellStyle name="0_내역서_2차내역서-0222-제출용_내역서_화천가로화단21(0330)(복구)-6-1_메인경관도로 도로숲조성공사" xfId="3596" xr:uid="{00000000-0005-0000-0000-0000470B0000}"/>
    <cellStyle name="0_내역서_2차내역서-0222-제출용_내역서_화천가로화단21(0330)(복구)-6-1_메인경관도로 도로숲조성공사 2" xfId="3597" xr:uid="{00000000-0005-0000-0000-0000480B0000}"/>
    <cellStyle name="0_내역서_2차내역서-0222-제출용_내역서_화천가로화단21(0330)(복구)-6-1_메인경관도로 도로숲조성공사(상무님)" xfId="3598" xr:uid="{00000000-0005-0000-0000-0000490B0000}"/>
    <cellStyle name="0_내역서_2차내역서-0222-제출용_내역서_화천가로화단21(0330)(복구)-6-1_메인경관도로 도로숲조성공사(상무님) 2" xfId="3599" xr:uid="{00000000-0005-0000-0000-00004A0B0000}"/>
    <cellStyle name="0_내역서_2차내역서-0222-제출용_내역서_화천가로화단21(0330)(복구)-6-1_메인경관도로 도로숲조성공사(착공계)" xfId="3600" xr:uid="{00000000-0005-0000-0000-00004B0B0000}"/>
    <cellStyle name="0_내역서_2차내역서-0222-제출용_내역서_화천가로화단21(0330)(복구)-6-1_메인경관도로 도로숲조성공사(착공계) 2" xfId="3601" xr:uid="{00000000-0005-0000-0000-00004C0B0000}"/>
    <cellStyle name="0_내역서_2차내역서-0222-제출용_내역서_화천가로화단21(0330)(복구)-6-1_메인경관도로 도로숲조성공사(착공계-제출)" xfId="3602" xr:uid="{00000000-0005-0000-0000-00004D0B0000}"/>
    <cellStyle name="0_내역서_2차내역서-0222-제출용_내역서_화천가로화단21(0330)(복구)-6-1_메인경관도로 도로숲조성공사(착공계-제출) 2" xfId="3603" xr:uid="{00000000-0005-0000-0000-00004E0B0000}"/>
    <cellStyle name="0_내역서_2차내역서-0222-제출용_내역서0903" xfId="3604" xr:uid="{00000000-0005-0000-0000-00004F0B0000}"/>
    <cellStyle name="0_내역서_2차내역서-0222-제출용_내역서0903 2" xfId="3605" xr:uid="{00000000-0005-0000-0000-0000500B0000}"/>
    <cellStyle name="0_내역서_2차내역서-0222-제출용_내역서0903_화천가로화단21(0330)(복구)-6-1" xfId="3606" xr:uid="{00000000-0005-0000-0000-0000510B0000}"/>
    <cellStyle name="0_내역서_2차내역서-0222-제출용_내역서0903_화천가로화단21(0330)(복구)-6-1 2" xfId="3607" xr:uid="{00000000-0005-0000-0000-0000520B0000}"/>
    <cellStyle name="0_내역서_2차내역서-0222-제출용_내역서0903_화천가로화단21(0330)(복구)-6-1_메인경관도로 도로숲조성공사" xfId="3608" xr:uid="{00000000-0005-0000-0000-0000530B0000}"/>
    <cellStyle name="0_내역서_2차내역서-0222-제출용_내역서0903_화천가로화단21(0330)(복구)-6-1_메인경관도로 도로숲조성공사 2" xfId="3609" xr:uid="{00000000-0005-0000-0000-0000540B0000}"/>
    <cellStyle name="0_내역서_2차내역서-0222-제출용_내역서0903_화천가로화단21(0330)(복구)-6-1_메인경관도로 도로숲조성공사(상무님)" xfId="3610" xr:uid="{00000000-0005-0000-0000-0000550B0000}"/>
    <cellStyle name="0_내역서_2차내역서-0222-제출용_내역서0903_화천가로화단21(0330)(복구)-6-1_메인경관도로 도로숲조성공사(상무님) 2" xfId="3611" xr:uid="{00000000-0005-0000-0000-0000560B0000}"/>
    <cellStyle name="0_내역서_2차내역서-0222-제출용_내역서0903_화천가로화단21(0330)(복구)-6-1_메인경관도로 도로숲조성공사(착공계)" xfId="3612" xr:uid="{00000000-0005-0000-0000-0000570B0000}"/>
    <cellStyle name="0_내역서_2차내역서-0222-제출용_내역서0903_화천가로화단21(0330)(복구)-6-1_메인경관도로 도로숲조성공사(착공계) 2" xfId="3613" xr:uid="{00000000-0005-0000-0000-0000580B0000}"/>
    <cellStyle name="0_내역서_2차내역서-0222-제출용_내역서0903_화천가로화단21(0330)(복구)-6-1_메인경관도로 도로숲조성공사(착공계-제출)" xfId="3614" xr:uid="{00000000-0005-0000-0000-0000590B0000}"/>
    <cellStyle name="0_내역서_2차내역서-0222-제출용_내역서0903_화천가로화단21(0330)(복구)-6-1_메인경관도로 도로숲조성공사(착공계-제출) 2" xfId="3615" xr:uid="{00000000-0005-0000-0000-00005A0B0000}"/>
    <cellStyle name="0_내역서_2차내역서-0222-제출용_화천가로화단21(0330)(복구)-6-1" xfId="3616" xr:uid="{00000000-0005-0000-0000-00005B0B0000}"/>
    <cellStyle name="0_내역서_2차내역서-0222-제출용_화천가로화단21(0330)(복구)-6-1 2" xfId="3617" xr:uid="{00000000-0005-0000-0000-00005C0B0000}"/>
    <cellStyle name="0_내역서_2차내역서-0222-제출용_화천가로화단21(0330)(복구)-6-1_메인경관도로 도로숲조성공사" xfId="3618" xr:uid="{00000000-0005-0000-0000-00005D0B0000}"/>
    <cellStyle name="0_내역서_2차내역서-0222-제출용_화천가로화단21(0330)(복구)-6-1_메인경관도로 도로숲조성공사 2" xfId="3619" xr:uid="{00000000-0005-0000-0000-00005E0B0000}"/>
    <cellStyle name="0_내역서_2차내역서-0222-제출용_화천가로화단21(0330)(복구)-6-1_메인경관도로 도로숲조성공사(상무님)" xfId="3620" xr:uid="{00000000-0005-0000-0000-00005F0B0000}"/>
    <cellStyle name="0_내역서_2차내역서-0222-제출용_화천가로화단21(0330)(복구)-6-1_메인경관도로 도로숲조성공사(상무님) 2" xfId="3621" xr:uid="{00000000-0005-0000-0000-0000600B0000}"/>
    <cellStyle name="0_내역서_2차내역서-0222-제출용_화천가로화단21(0330)(복구)-6-1_메인경관도로 도로숲조성공사(착공계)" xfId="3622" xr:uid="{00000000-0005-0000-0000-0000610B0000}"/>
    <cellStyle name="0_내역서_2차내역서-0222-제출용_화천가로화단21(0330)(복구)-6-1_메인경관도로 도로숲조성공사(착공계) 2" xfId="3623" xr:uid="{00000000-0005-0000-0000-0000620B0000}"/>
    <cellStyle name="0_내역서_2차내역서-0222-제출용_화천가로화단21(0330)(복구)-6-1_메인경관도로 도로숲조성공사(착공계-제출)" xfId="3624" xr:uid="{00000000-0005-0000-0000-0000630B0000}"/>
    <cellStyle name="0_내역서_2차내역서-0222-제출용_화천가로화단21(0330)(복구)-6-1_메인경관도로 도로숲조성공사(착공계-제출) 2" xfId="3625" xr:uid="{00000000-0005-0000-0000-0000640B0000}"/>
    <cellStyle name="0_내역서_내역서" xfId="3626" xr:uid="{00000000-0005-0000-0000-0000650B0000}"/>
    <cellStyle name="0_내역서_내역서 2" xfId="3627" xr:uid="{00000000-0005-0000-0000-0000660B0000}"/>
    <cellStyle name="0_내역서_내역서_화천가로화단21(0330)(복구)-6-1" xfId="3628" xr:uid="{00000000-0005-0000-0000-0000670B0000}"/>
    <cellStyle name="0_내역서_내역서_화천가로화단21(0330)(복구)-6-1 2" xfId="3629" xr:uid="{00000000-0005-0000-0000-0000680B0000}"/>
    <cellStyle name="0_내역서_내역서_화천가로화단21(0330)(복구)-6-1_메인경관도로 도로숲조성공사" xfId="3630" xr:uid="{00000000-0005-0000-0000-0000690B0000}"/>
    <cellStyle name="0_내역서_내역서_화천가로화단21(0330)(복구)-6-1_메인경관도로 도로숲조성공사 2" xfId="3631" xr:uid="{00000000-0005-0000-0000-00006A0B0000}"/>
    <cellStyle name="0_내역서_내역서_화천가로화단21(0330)(복구)-6-1_메인경관도로 도로숲조성공사(상무님)" xfId="3632" xr:uid="{00000000-0005-0000-0000-00006B0B0000}"/>
    <cellStyle name="0_내역서_내역서_화천가로화단21(0330)(복구)-6-1_메인경관도로 도로숲조성공사(상무님) 2" xfId="3633" xr:uid="{00000000-0005-0000-0000-00006C0B0000}"/>
    <cellStyle name="0_내역서_내역서_화천가로화단21(0330)(복구)-6-1_메인경관도로 도로숲조성공사(착공계)" xfId="3634" xr:uid="{00000000-0005-0000-0000-00006D0B0000}"/>
    <cellStyle name="0_내역서_내역서_화천가로화단21(0330)(복구)-6-1_메인경관도로 도로숲조성공사(착공계) 2" xfId="3635" xr:uid="{00000000-0005-0000-0000-00006E0B0000}"/>
    <cellStyle name="0_내역서_내역서_화천가로화단21(0330)(복구)-6-1_메인경관도로 도로숲조성공사(착공계-제출)" xfId="3636" xr:uid="{00000000-0005-0000-0000-00006F0B0000}"/>
    <cellStyle name="0_내역서_내역서_화천가로화단21(0330)(복구)-6-1_메인경관도로 도로숲조성공사(착공계-제출) 2" xfId="3637" xr:uid="{00000000-0005-0000-0000-0000700B0000}"/>
    <cellStyle name="0_내역서_내역서-0223조경-제출용" xfId="3638" xr:uid="{00000000-0005-0000-0000-0000710B0000}"/>
    <cellStyle name="0_내역서_내역서-0223조경-제출용 2" xfId="3639" xr:uid="{00000000-0005-0000-0000-0000720B0000}"/>
    <cellStyle name="0_내역서_내역서-0223조경-제출용_8단지-제출용" xfId="3640" xr:uid="{00000000-0005-0000-0000-0000730B0000}"/>
    <cellStyle name="0_내역서_내역서-0223조경-제출용_8단지-제출용 2" xfId="3641" xr:uid="{00000000-0005-0000-0000-0000740B0000}"/>
    <cellStyle name="0_내역서_내역서-0223조경-제출용_8단지-제출용_내역서" xfId="3642" xr:uid="{00000000-0005-0000-0000-0000750B0000}"/>
    <cellStyle name="0_내역서_내역서-0223조경-제출용_8단지-제출용_내역서 2" xfId="3643" xr:uid="{00000000-0005-0000-0000-0000760B0000}"/>
    <cellStyle name="0_내역서_내역서-0223조경-제출용_8단지-제출용_내역서_화천가로화단21(0330)(복구)-6-1" xfId="3644" xr:uid="{00000000-0005-0000-0000-0000770B0000}"/>
    <cellStyle name="0_내역서_내역서-0223조경-제출용_8단지-제출용_내역서_화천가로화단21(0330)(복구)-6-1 2" xfId="3645" xr:uid="{00000000-0005-0000-0000-0000780B0000}"/>
    <cellStyle name="0_내역서_내역서-0223조경-제출용_8단지-제출용_내역서_화천가로화단21(0330)(복구)-6-1_메인경관도로 도로숲조성공사" xfId="3646" xr:uid="{00000000-0005-0000-0000-0000790B0000}"/>
    <cellStyle name="0_내역서_내역서-0223조경-제출용_8단지-제출용_내역서_화천가로화단21(0330)(복구)-6-1_메인경관도로 도로숲조성공사 2" xfId="3647" xr:uid="{00000000-0005-0000-0000-00007A0B0000}"/>
    <cellStyle name="0_내역서_내역서-0223조경-제출용_8단지-제출용_내역서_화천가로화단21(0330)(복구)-6-1_메인경관도로 도로숲조성공사(상무님)" xfId="3648" xr:uid="{00000000-0005-0000-0000-00007B0B0000}"/>
    <cellStyle name="0_내역서_내역서-0223조경-제출용_8단지-제출용_내역서_화천가로화단21(0330)(복구)-6-1_메인경관도로 도로숲조성공사(상무님) 2" xfId="3649" xr:uid="{00000000-0005-0000-0000-00007C0B0000}"/>
    <cellStyle name="0_내역서_내역서-0223조경-제출용_8단지-제출용_내역서_화천가로화단21(0330)(복구)-6-1_메인경관도로 도로숲조성공사(착공계)" xfId="3650" xr:uid="{00000000-0005-0000-0000-00007D0B0000}"/>
    <cellStyle name="0_내역서_내역서-0223조경-제출용_8단지-제출용_내역서_화천가로화단21(0330)(복구)-6-1_메인경관도로 도로숲조성공사(착공계) 2" xfId="3651" xr:uid="{00000000-0005-0000-0000-00007E0B0000}"/>
    <cellStyle name="0_내역서_내역서-0223조경-제출용_8단지-제출용_내역서_화천가로화단21(0330)(복구)-6-1_메인경관도로 도로숲조성공사(착공계-제출)" xfId="3652" xr:uid="{00000000-0005-0000-0000-00007F0B0000}"/>
    <cellStyle name="0_내역서_내역서-0223조경-제출용_8단지-제출용_내역서_화천가로화단21(0330)(복구)-6-1_메인경관도로 도로숲조성공사(착공계-제출) 2" xfId="3653" xr:uid="{00000000-0005-0000-0000-0000800B0000}"/>
    <cellStyle name="0_내역서_내역서-0223조경-제출용_8단지-제출용_내역서0903" xfId="3654" xr:uid="{00000000-0005-0000-0000-0000810B0000}"/>
    <cellStyle name="0_내역서_내역서-0223조경-제출용_8단지-제출용_내역서0903 2" xfId="3655" xr:uid="{00000000-0005-0000-0000-0000820B0000}"/>
    <cellStyle name="0_내역서_내역서-0223조경-제출용_8단지-제출용_내역서0903_화천가로화단21(0330)(복구)-6-1" xfId="3656" xr:uid="{00000000-0005-0000-0000-0000830B0000}"/>
    <cellStyle name="0_내역서_내역서-0223조경-제출용_8단지-제출용_내역서0903_화천가로화단21(0330)(복구)-6-1 2" xfId="3657" xr:uid="{00000000-0005-0000-0000-0000840B0000}"/>
    <cellStyle name="0_내역서_내역서-0223조경-제출용_8단지-제출용_내역서0903_화천가로화단21(0330)(복구)-6-1_메인경관도로 도로숲조성공사" xfId="3658" xr:uid="{00000000-0005-0000-0000-0000850B0000}"/>
    <cellStyle name="0_내역서_내역서-0223조경-제출용_8단지-제출용_내역서0903_화천가로화단21(0330)(복구)-6-1_메인경관도로 도로숲조성공사 2" xfId="3659" xr:uid="{00000000-0005-0000-0000-0000860B0000}"/>
    <cellStyle name="0_내역서_내역서-0223조경-제출용_8단지-제출용_내역서0903_화천가로화단21(0330)(복구)-6-1_메인경관도로 도로숲조성공사(상무님)" xfId="3660" xr:uid="{00000000-0005-0000-0000-0000870B0000}"/>
    <cellStyle name="0_내역서_내역서-0223조경-제출용_8단지-제출용_내역서0903_화천가로화단21(0330)(복구)-6-1_메인경관도로 도로숲조성공사(상무님) 2" xfId="3661" xr:uid="{00000000-0005-0000-0000-0000880B0000}"/>
    <cellStyle name="0_내역서_내역서-0223조경-제출용_8단지-제출용_내역서0903_화천가로화단21(0330)(복구)-6-1_메인경관도로 도로숲조성공사(착공계)" xfId="3662" xr:uid="{00000000-0005-0000-0000-0000890B0000}"/>
    <cellStyle name="0_내역서_내역서-0223조경-제출용_8단지-제출용_내역서0903_화천가로화단21(0330)(복구)-6-1_메인경관도로 도로숲조성공사(착공계) 2" xfId="3663" xr:uid="{00000000-0005-0000-0000-00008A0B0000}"/>
    <cellStyle name="0_내역서_내역서-0223조경-제출용_8단지-제출용_내역서0903_화천가로화단21(0330)(복구)-6-1_메인경관도로 도로숲조성공사(착공계-제출)" xfId="3664" xr:uid="{00000000-0005-0000-0000-00008B0B0000}"/>
    <cellStyle name="0_내역서_내역서-0223조경-제출용_8단지-제출용_내역서0903_화천가로화단21(0330)(복구)-6-1_메인경관도로 도로숲조성공사(착공계-제출) 2" xfId="3665" xr:uid="{00000000-0005-0000-0000-00008C0B0000}"/>
    <cellStyle name="0_내역서_내역서-0223조경-제출용_8단지-제출용_화천가로화단21(0330)(복구)-6-1" xfId="3666" xr:uid="{00000000-0005-0000-0000-00008D0B0000}"/>
    <cellStyle name="0_내역서_내역서-0223조경-제출용_8단지-제출용_화천가로화단21(0330)(복구)-6-1 2" xfId="3667" xr:uid="{00000000-0005-0000-0000-00008E0B0000}"/>
    <cellStyle name="0_내역서_내역서-0223조경-제출용_8단지-제출용_화천가로화단21(0330)(복구)-6-1_메인경관도로 도로숲조성공사" xfId="3668" xr:uid="{00000000-0005-0000-0000-00008F0B0000}"/>
    <cellStyle name="0_내역서_내역서-0223조경-제출용_8단지-제출용_화천가로화단21(0330)(복구)-6-1_메인경관도로 도로숲조성공사 2" xfId="3669" xr:uid="{00000000-0005-0000-0000-0000900B0000}"/>
    <cellStyle name="0_내역서_내역서-0223조경-제출용_8단지-제출용_화천가로화단21(0330)(복구)-6-1_메인경관도로 도로숲조성공사(상무님)" xfId="3670" xr:uid="{00000000-0005-0000-0000-0000910B0000}"/>
    <cellStyle name="0_내역서_내역서-0223조경-제출용_8단지-제출용_화천가로화단21(0330)(복구)-6-1_메인경관도로 도로숲조성공사(상무님) 2" xfId="3671" xr:uid="{00000000-0005-0000-0000-0000920B0000}"/>
    <cellStyle name="0_내역서_내역서-0223조경-제출용_8단지-제출용_화천가로화단21(0330)(복구)-6-1_메인경관도로 도로숲조성공사(착공계)" xfId="3672" xr:uid="{00000000-0005-0000-0000-0000930B0000}"/>
    <cellStyle name="0_내역서_내역서-0223조경-제출용_8단지-제출용_화천가로화단21(0330)(복구)-6-1_메인경관도로 도로숲조성공사(착공계) 2" xfId="3673" xr:uid="{00000000-0005-0000-0000-0000940B0000}"/>
    <cellStyle name="0_내역서_내역서-0223조경-제출용_8단지-제출용_화천가로화단21(0330)(복구)-6-1_메인경관도로 도로숲조성공사(착공계-제출)" xfId="3674" xr:uid="{00000000-0005-0000-0000-0000950B0000}"/>
    <cellStyle name="0_내역서_내역서-0223조경-제출용_8단지-제출용_화천가로화단21(0330)(복구)-6-1_메인경관도로 도로숲조성공사(착공계-제출) 2" xfId="3675" xr:uid="{00000000-0005-0000-0000-0000960B0000}"/>
    <cellStyle name="0_내역서_내역서-0223조경-제출용_내역서" xfId="3676" xr:uid="{00000000-0005-0000-0000-0000970B0000}"/>
    <cellStyle name="0_내역서_내역서-0223조경-제출용_내역서 2" xfId="3677" xr:uid="{00000000-0005-0000-0000-0000980B0000}"/>
    <cellStyle name="0_내역서_내역서-0223조경-제출용_내역서_내역서" xfId="3678" xr:uid="{00000000-0005-0000-0000-0000990B0000}"/>
    <cellStyle name="0_내역서_내역서-0223조경-제출용_내역서_내역서 2" xfId="3679" xr:uid="{00000000-0005-0000-0000-00009A0B0000}"/>
    <cellStyle name="0_내역서_내역서-0223조경-제출용_내역서_내역서_화천가로화단21(0330)(복구)-6-1" xfId="3680" xr:uid="{00000000-0005-0000-0000-00009B0B0000}"/>
    <cellStyle name="0_내역서_내역서-0223조경-제출용_내역서_내역서_화천가로화단21(0330)(복구)-6-1 2" xfId="3681" xr:uid="{00000000-0005-0000-0000-00009C0B0000}"/>
    <cellStyle name="0_내역서_내역서-0223조경-제출용_내역서_내역서_화천가로화단21(0330)(복구)-6-1_메인경관도로 도로숲조성공사" xfId="3682" xr:uid="{00000000-0005-0000-0000-00009D0B0000}"/>
    <cellStyle name="0_내역서_내역서-0223조경-제출용_내역서_내역서_화천가로화단21(0330)(복구)-6-1_메인경관도로 도로숲조성공사 2" xfId="3683" xr:uid="{00000000-0005-0000-0000-00009E0B0000}"/>
    <cellStyle name="0_내역서_내역서-0223조경-제출용_내역서_내역서_화천가로화단21(0330)(복구)-6-1_메인경관도로 도로숲조성공사(상무님)" xfId="3684" xr:uid="{00000000-0005-0000-0000-00009F0B0000}"/>
    <cellStyle name="0_내역서_내역서-0223조경-제출용_내역서_내역서_화천가로화단21(0330)(복구)-6-1_메인경관도로 도로숲조성공사(상무님) 2" xfId="3685" xr:uid="{00000000-0005-0000-0000-0000A00B0000}"/>
    <cellStyle name="0_내역서_내역서-0223조경-제출용_내역서_내역서_화천가로화단21(0330)(복구)-6-1_메인경관도로 도로숲조성공사(착공계)" xfId="3686" xr:uid="{00000000-0005-0000-0000-0000A10B0000}"/>
    <cellStyle name="0_내역서_내역서-0223조경-제출용_내역서_내역서_화천가로화단21(0330)(복구)-6-1_메인경관도로 도로숲조성공사(착공계) 2" xfId="3687" xr:uid="{00000000-0005-0000-0000-0000A20B0000}"/>
    <cellStyle name="0_내역서_내역서-0223조경-제출용_내역서_내역서_화천가로화단21(0330)(복구)-6-1_메인경관도로 도로숲조성공사(착공계-제출)" xfId="3688" xr:uid="{00000000-0005-0000-0000-0000A30B0000}"/>
    <cellStyle name="0_내역서_내역서-0223조경-제출용_내역서_내역서_화천가로화단21(0330)(복구)-6-1_메인경관도로 도로숲조성공사(착공계-제출) 2" xfId="3689" xr:uid="{00000000-0005-0000-0000-0000A40B0000}"/>
    <cellStyle name="0_내역서_내역서-0223조경-제출용_내역서_내역서0903" xfId="3690" xr:uid="{00000000-0005-0000-0000-0000A50B0000}"/>
    <cellStyle name="0_내역서_내역서-0223조경-제출용_내역서_내역서0903 2" xfId="3691" xr:uid="{00000000-0005-0000-0000-0000A60B0000}"/>
    <cellStyle name="0_내역서_내역서-0223조경-제출용_내역서_내역서0903_화천가로화단21(0330)(복구)-6-1" xfId="3692" xr:uid="{00000000-0005-0000-0000-0000A70B0000}"/>
    <cellStyle name="0_내역서_내역서-0223조경-제출용_내역서_내역서0903_화천가로화단21(0330)(복구)-6-1 2" xfId="3693" xr:uid="{00000000-0005-0000-0000-0000A80B0000}"/>
    <cellStyle name="0_내역서_내역서-0223조경-제출용_내역서_내역서0903_화천가로화단21(0330)(복구)-6-1_메인경관도로 도로숲조성공사" xfId="3694" xr:uid="{00000000-0005-0000-0000-0000A90B0000}"/>
    <cellStyle name="0_내역서_내역서-0223조경-제출용_내역서_내역서0903_화천가로화단21(0330)(복구)-6-1_메인경관도로 도로숲조성공사 2" xfId="3695" xr:uid="{00000000-0005-0000-0000-0000AA0B0000}"/>
    <cellStyle name="0_내역서_내역서-0223조경-제출용_내역서_내역서0903_화천가로화단21(0330)(복구)-6-1_메인경관도로 도로숲조성공사(상무님)" xfId="3696" xr:uid="{00000000-0005-0000-0000-0000AB0B0000}"/>
    <cellStyle name="0_내역서_내역서-0223조경-제출용_내역서_내역서0903_화천가로화단21(0330)(복구)-6-1_메인경관도로 도로숲조성공사(상무님) 2" xfId="3697" xr:uid="{00000000-0005-0000-0000-0000AC0B0000}"/>
    <cellStyle name="0_내역서_내역서-0223조경-제출용_내역서_내역서0903_화천가로화단21(0330)(복구)-6-1_메인경관도로 도로숲조성공사(착공계)" xfId="3698" xr:uid="{00000000-0005-0000-0000-0000AD0B0000}"/>
    <cellStyle name="0_내역서_내역서-0223조경-제출용_내역서_내역서0903_화천가로화단21(0330)(복구)-6-1_메인경관도로 도로숲조성공사(착공계) 2" xfId="3699" xr:uid="{00000000-0005-0000-0000-0000AE0B0000}"/>
    <cellStyle name="0_내역서_내역서-0223조경-제출용_내역서_내역서0903_화천가로화단21(0330)(복구)-6-1_메인경관도로 도로숲조성공사(착공계-제출)" xfId="3700" xr:uid="{00000000-0005-0000-0000-0000AF0B0000}"/>
    <cellStyle name="0_내역서_내역서-0223조경-제출용_내역서_내역서0903_화천가로화단21(0330)(복구)-6-1_메인경관도로 도로숲조성공사(착공계-제출) 2" xfId="3701" xr:uid="{00000000-0005-0000-0000-0000B00B0000}"/>
    <cellStyle name="0_내역서_내역서-0223조경-제출용_내역서_화천가로화단21(0330)(복구)-6-1" xfId="3702" xr:uid="{00000000-0005-0000-0000-0000B10B0000}"/>
    <cellStyle name="0_내역서_내역서-0223조경-제출용_내역서_화천가로화단21(0330)(복구)-6-1 2" xfId="3703" xr:uid="{00000000-0005-0000-0000-0000B20B0000}"/>
    <cellStyle name="0_내역서_내역서-0223조경-제출용_내역서_화천가로화단21(0330)(복구)-6-1_메인경관도로 도로숲조성공사" xfId="3704" xr:uid="{00000000-0005-0000-0000-0000B30B0000}"/>
    <cellStyle name="0_내역서_내역서-0223조경-제출용_내역서_화천가로화단21(0330)(복구)-6-1_메인경관도로 도로숲조성공사 2" xfId="3705" xr:uid="{00000000-0005-0000-0000-0000B40B0000}"/>
    <cellStyle name="0_내역서_내역서-0223조경-제출용_내역서_화천가로화단21(0330)(복구)-6-1_메인경관도로 도로숲조성공사(상무님)" xfId="3706" xr:uid="{00000000-0005-0000-0000-0000B50B0000}"/>
    <cellStyle name="0_내역서_내역서-0223조경-제출용_내역서_화천가로화단21(0330)(복구)-6-1_메인경관도로 도로숲조성공사(상무님) 2" xfId="3707" xr:uid="{00000000-0005-0000-0000-0000B60B0000}"/>
    <cellStyle name="0_내역서_내역서-0223조경-제출용_내역서_화천가로화단21(0330)(복구)-6-1_메인경관도로 도로숲조성공사(착공계)" xfId="3708" xr:uid="{00000000-0005-0000-0000-0000B70B0000}"/>
    <cellStyle name="0_내역서_내역서-0223조경-제출용_내역서_화천가로화단21(0330)(복구)-6-1_메인경관도로 도로숲조성공사(착공계) 2" xfId="3709" xr:uid="{00000000-0005-0000-0000-0000B80B0000}"/>
    <cellStyle name="0_내역서_내역서-0223조경-제출용_내역서_화천가로화단21(0330)(복구)-6-1_메인경관도로 도로숲조성공사(착공계-제출)" xfId="3710" xr:uid="{00000000-0005-0000-0000-0000B90B0000}"/>
    <cellStyle name="0_내역서_내역서-0223조경-제출용_내역서_화천가로화단21(0330)(복구)-6-1_메인경관도로 도로숲조성공사(착공계-제출) 2" xfId="3711" xr:uid="{00000000-0005-0000-0000-0000BA0B0000}"/>
    <cellStyle name="0_내역서_내역서-0223조경-제출용_내역서-0309조경-제출용" xfId="3712" xr:uid="{00000000-0005-0000-0000-0000BB0B0000}"/>
    <cellStyle name="0_내역서_내역서-0223조경-제출용_내역서-0309조경-제출용 2" xfId="3713" xr:uid="{00000000-0005-0000-0000-0000BC0B0000}"/>
    <cellStyle name="0_내역서_내역서-0223조경-제출용_내역서-0309조경-제출용_내역서" xfId="3714" xr:uid="{00000000-0005-0000-0000-0000BD0B0000}"/>
    <cellStyle name="0_내역서_내역서-0223조경-제출용_내역서-0309조경-제출용_내역서 2" xfId="3715" xr:uid="{00000000-0005-0000-0000-0000BE0B0000}"/>
    <cellStyle name="0_내역서_내역서-0223조경-제출용_내역서-0309조경-제출용_내역서_화천가로화단21(0330)(복구)-6-1" xfId="3716" xr:uid="{00000000-0005-0000-0000-0000BF0B0000}"/>
    <cellStyle name="0_내역서_내역서-0223조경-제출용_내역서-0309조경-제출용_내역서_화천가로화단21(0330)(복구)-6-1 2" xfId="3717" xr:uid="{00000000-0005-0000-0000-0000C00B0000}"/>
    <cellStyle name="0_내역서_내역서-0223조경-제출용_내역서-0309조경-제출용_내역서_화천가로화단21(0330)(복구)-6-1_메인경관도로 도로숲조성공사" xfId="3718" xr:uid="{00000000-0005-0000-0000-0000C10B0000}"/>
    <cellStyle name="0_내역서_내역서-0223조경-제출용_내역서-0309조경-제출용_내역서_화천가로화단21(0330)(복구)-6-1_메인경관도로 도로숲조성공사 2" xfId="3719" xr:uid="{00000000-0005-0000-0000-0000C20B0000}"/>
    <cellStyle name="0_내역서_내역서-0223조경-제출용_내역서-0309조경-제출용_내역서_화천가로화단21(0330)(복구)-6-1_메인경관도로 도로숲조성공사(상무님)" xfId="3720" xr:uid="{00000000-0005-0000-0000-0000C30B0000}"/>
    <cellStyle name="0_내역서_내역서-0223조경-제출용_내역서-0309조경-제출용_내역서_화천가로화단21(0330)(복구)-6-1_메인경관도로 도로숲조성공사(상무님) 2" xfId="3721" xr:uid="{00000000-0005-0000-0000-0000C40B0000}"/>
    <cellStyle name="0_내역서_내역서-0223조경-제출용_내역서-0309조경-제출용_내역서_화천가로화단21(0330)(복구)-6-1_메인경관도로 도로숲조성공사(착공계)" xfId="3722" xr:uid="{00000000-0005-0000-0000-0000C50B0000}"/>
    <cellStyle name="0_내역서_내역서-0223조경-제출용_내역서-0309조경-제출용_내역서_화천가로화단21(0330)(복구)-6-1_메인경관도로 도로숲조성공사(착공계) 2" xfId="3723" xr:uid="{00000000-0005-0000-0000-0000C60B0000}"/>
    <cellStyle name="0_내역서_내역서-0223조경-제출용_내역서-0309조경-제출용_내역서_화천가로화단21(0330)(복구)-6-1_메인경관도로 도로숲조성공사(착공계-제출)" xfId="3724" xr:uid="{00000000-0005-0000-0000-0000C70B0000}"/>
    <cellStyle name="0_내역서_내역서-0223조경-제출용_내역서-0309조경-제출용_내역서_화천가로화단21(0330)(복구)-6-1_메인경관도로 도로숲조성공사(착공계-제출) 2" xfId="3725" xr:uid="{00000000-0005-0000-0000-0000C80B0000}"/>
    <cellStyle name="0_내역서_내역서-0223조경-제출용_내역서-0309조경-제출용_내역서0903" xfId="3726" xr:uid="{00000000-0005-0000-0000-0000C90B0000}"/>
    <cellStyle name="0_내역서_내역서-0223조경-제출용_내역서-0309조경-제출용_내역서0903 2" xfId="3727" xr:uid="{00000000-0005-0000-0000-0000CA0B0000}"/>
    <cellStyle name="0_내역서_내역서-0223조경-제출용_내역서-0309조경-제출용_내역서0903_화천가로화단21(0330)(복구)-6-1" xfId="3728" xr:uid="{00000000-0005-0000-0000-0000CB0B0000}"/>
    <cellStyle name="0_내역서_내역서-0223조경-제출용_내역서-0309조경-제출용_내역서0903_화천가로화단21(0330)(복구)-6-1 2" xfId="3729" xr:uid="{00000000-0005-0000-0000-0000CC0B0000}"/>
    <cellStyle name="0_내역서_내역서-0223조경-제출용_내역서-0309조경-제출용_내역서0903_화천가로화단21(0330)(복구)-6-1_메인경관도로 도로숲조성공사" xfId="3730" xr:uid="{00000000-0005-0000-0000-0000CD0B0000}"/>
    <cellStyle name="0_내역서_내역서-0223조경-제출용_내역서-0309조경-제출용_내역서0903_화천가로화단21(0330)(복구)-6-1_메인경관도로 도로숲조성공사 2" xfId="3731" xr:uid="{00000000-0005-0000-0000-0000CE0B0000}"/>
    <cellStyle name="0_내역서_내역서-0223조경-제출용_내역서-0309조경-제출용_내역서0903_화천가로화단21(0330)(복구)-6-1_메인경관도로 도로숲조성공사(상무님)" xfId="3732" xr:uid="{00000000-0005-0000-0000-0000CF0B0000}"/>
    <cellStyle name="0_내역서_내역서-0223조경-제출용_내역서-0309조경-제출용_내역서0903_화천가로화단21(0330)(복구)-6-1_메인경관도로 도로숲조성공사(상무님) 2" xfId="3733" xr:uid="{00000000-0005-0000-0000-0000D00B0000}"/>
    <cellStyle name="0_내역서_내역서-0223조경-제출용_내역서-0309조경-제출용_내역서0903_화천가로화단21(0330)(복구)-6-1_메인경관도로 도로숲조성공사(착공계)" xfId="3734" xr:uid="{00000000-0005-0000-0000-0000D10B0000}"/>
    <cellStyle name="0_내역서_내역서-0223조경-제출용_내역서-0309조경-제출용_내역서0903_화천가로화단21(0330)(복구)-6-1_메인경관도로 도로숲조성공사(착공계) 2" xfId="3735" xr:uid="{00000000-0005-0000-0000-0000D20B0000}"/>
    <cellStyle name="0_내역서_내역서-0223조경-제출용_내역서-0309조경-제출용_내역서0903_화천가로화단21(0330)(복구)-6-1_메인경관도로 도로숲조성공사(착공계-제출)" xfId="3736" xr:uid="{00000000-0005-0000-0000-0000D30B0000}"/>
    <cellStyle name="0_내역서_내역서-0223조경-제출용_내역서-0309조경-제출용_내역서0903_화천가로화단21(0330)(복구)-6-1_메인경관도로 도로숲조성공사(착공계-제출) 2" xfId="3737" xr:uid="{00000000-0005-0000-0000-0000D40B0000}"/>
    <cellStyle name="0_내역서_내역서-0223조경-제출용_내역서-0309조경-제출용_화천가로화단21(0330)(복구)-6-1" xfId="3738" xr:uid="{00000000-0005-0000-0000-0000D50B0000}"/>
    <cellStyle name="0_내역서_내역서-0223조경-제출용_내역서-0309조경-제출용_화천가로화단21(0330)(복구)-6-1 2" xfId="3739" xr:uid="{00000000-0005-0000-0000-0000D60B0000}"/>
    <cellStyle name="0_내역서_내역서-0223조경-제출용_내역서-0309조경-제출용_화천가로화단21(0330)(복구)-6-1_메인경관도로 도로숲조성공사" xfId="3740" xr:uid="{00000000-0005-0000-0000-0000D70B0000}"/>
    <cellStyle name="0_내역서_내역서-0223조경-제출용_내역서-0309조경-제출용_화천가로화단21(0330)(복구)-6-1_메인경관도로 도로숲조성공사 2" xfId="3741" xr:uid="{00000000-0005-0000-0000-0000D80B0000}"/>
    <cellStyle name="0_내역서_내역서-0223조경-제출용_내역서-0309조경-제출용_화천가로화단21(0330)(복구)-6-1_메인경관도로 도로숲조성공사(상무님)" xfId="3742" xr:uid="{00000000-0005-0000-0000-0000D90B0000}"/>
    <cellStyle name="0_내역서_내역서-0223조경-제출용_내역서-0309조경-제출용_화천가로화단21(0330)(복구)-6-1_메인경관도로 도로숲조성공사(상무님) 2" xfId="3743" xr:uid="{00000000-0005-0000-0000-0000DA0B0000}"/>
    <cellStyle name="0_내역서_내역서-0223조경-제출용_내역서-0309조경-제출용_화천가로화단21(0330)(복구)-6-1_메인경관도로 도로숲조성공사(착공계)" xfId="3744" xr:uid="{00000000-0005-0000-0000-0000DB0B0000}"/>
    <cellStyle name="0_내역서_내역서-0223조경-제출용_내역서-0309조경-제출용_화천가로화단21(0330)(복구)-6-1_메인경관도로 도로숲조성공사(착공계) 2" xfId="3745" xr:uid="{00000000-0005-0000-0000-0000DC0B0000}"/>
    <cellStyle name="0_내역서_내역서-0223조경-제출용_내역서-0309조경-제출용_화천가로화단21(0330)(복구)-6-1_메인경관도로 도로숲조성공사(착공계-제출)" xfId="3746" xr:uid="{00000000-0005-0000-0000-0000DD0B0000}"/>
    <cellStyle name="0_내역서_내역서-0223조경-제출용_내역서-0309조경-제출용_화천가로화단21(0330)(복구)-6-1_메인경관도로 도로숲조성공사(착공계-제출) 2" xfId="3747" xr:uid="{00000000-0005-0000-0000-0000DE0B0000}"/>
    <cellStyle name="0_내역서_내역서-0223조경-제출용_내역서0331" xfId="3748" xr:uid="{00000000-0005-0000-0000-0000DF0B0000}"/>
    <cellStyle name="0_내역서_내역서-0223조경-제출용_내역서0331 2" xfId="3749" xr:uid="{00000000-0005-0000-0000-0000E00B0000}"/>
    <cellStyle name="0_내역서_내역서-0223조경-제출용_내역서0331_내역서" xfId="3750" xr:uid="{00000000-0005-0000-0000-0000E10B0000}"/>
    <cellStyle name="0_내역서_내역서-0223조경-제출용_내역서0331_내역서 2" xfId="3751" xr:uid="{00000000-0005-0000-0000-0000E20B0000}"/>
    <cellStyle name="0_내역서_내역서-0223조경-제출용_내역서0331_내역서_화천가로화단21(0330)(복구)-6-1" xfId="3752" xr:uid="{00000000-0005-0000-0000-0000E30B0000}"/>
    <cellStyle name="0_내역서_내역서-0223조경-제출용_내역서0331_내역서_화천가로화단21(0330)(복구)-6-1 2" xfId="3753" xr:uid="{00000000-0005-0000-0000-0000E40B0000}"/>
    <cellStyle name="0_내역서_내역서-0223조경-제출용_내역서0331_내역서_화천가로화단21(0330)(복구)-6-1_메인경관도로 도로숲조성공사" xfId="3754" xr:uid="{00000000-0005-0000-0000-0000E50B0000}"/>
    <cellStyle name="0_내역서_내역서-0223조경-제출용_내역서0331_내역서_화천가로화단21(0330)(복구)-6-1_메인경관도로 도로숲조성공사 2" xfId="3755" xr:uid="{00000000-0005-0000-0000-0000E60B0000}"/>
    <cellStyle name="0_내역서_내역서-0223조경-제출용_내역서0331_내역서_화천가로화단21(0330)(복구)-6-1_메인경관도로 도로숲조성공사(상무님)" xfId="3756" xr:uid="{00000000-0005-0000-0000-0000E70B0000}"/>
    <cellStyle name="0_내역서_내역서-0223조경-제출용_내역서0331_내역서_화천가로화단21(0330)(복구)-6-1_메인경관도로 도로숲조성공사(상무님) 2" xfId="3757" xr:uid="{00000000-0005-0000-0000-0000E80B0000}"/>
    <cellStyle name="0_내역서_내역서-0223조경-제출용_내역서0331_내역서_화천가로화단21(0330)(복구)-6-1_메인경관도로 도로숲조성공사(착공계)" xfId="3758" xr:uid="{00000000-0005-0000-0000-0000E90B0000}"/>
    <cellStyle name="0_내역서_내역서-0223조경-제출용_내역서0331_내역서_화천가로화단21(0330)(복구)-6-1_메인경관도로 도로숲조성공사(착공계) 2" xfId="3759" xr:uid="{00000000-0005-0000-0000-0000EA0B0000}"/>
    <cellStyle name="0_내역서_내역서-0223조경-제출용_내역서0331_내역서_화천가로화단21(0330)(복구)-6-1_메인경관도로 도로숲조성공사(착공계-제출)" xfId="3760" xr:uid="{00000000-0005-0000-0000-0000EB0B0000}"/>
    <cellStyle name="0_내역서_내역서-0223조경-제출용_내역서0331_내역서_화천가로화단21(0330)(복구)-6-1_메인경관도로 도로숲조성공사(착공계-제출) 2" xfId="3761" xr:uid="{00000000-0005-0000-0000-0000EC0B0000}"/>
    <cellStyle name="0_내역서_내역서-0223조경-제출용_내역서0331_내역서0903" xfId="3762" xr:uid="{00000000-0005-0000-0000-0000ED0B0000}"/>
    <cellStyle name="0_내역서_내역서-0223조경-제출용_내역서0331_내역서0903 2" xfId="3763" xr:uid="{00000000-0005-0000-0000-0000EE0B0000}"/>
    <cellStyle name="0_내역서_내역서-0223조경-제출용_내역서0331_내역서0903_화천가로화단21(0330)(복구)-6-1" xfId="3764" xr:uid="{00000000-0005-0000-0000-0000EF0B0000}"/>
    <cellStyle name="0_내역서_내역서-0223조경-제출용_내역서0331_내역서0903_화천가로화단21(0330)(복구)-6-1 2" xfId="3765" xr:uid="{00000000-0005-0000-0000-0000F00B0000}"/>
    <cellStyle name="0_내역서_내역서-0223조경-제출용_내역서0331_내역서0903_화천가로화단21(0330)(복구)-6-1_메인경관도로 도로숲조성공사" xfId="3766" xr:uid="{00000000-0005-0000-0000-0000F10B0000}"/>
    <cellStyle name="0_내역서_내역서-0223조경-제출용_내역서0331_내역서0903_화천가로화단21(0330)(복구)-6-1_메인경관도로 도로숲조성공사 2" xfId="3767" xr:uid="{00000000-0005-0000-0000-0000F20B0000}"/>
    <cellStyle name="0_내역서_내역서-0223조경-제출용_내역서0331_내역서0903_화천가로화단21(0330)(복구)-6-1_메인경관도로 도로숲조성공사(상무님)" xfId="3768" xr:uid="{00000000-0005-0000-0000-0000F30B0000}"/>
    <cellStyle name="0_내역서_내역서-0223조경-제출용_내역서0331_내역서0903_화천가로화단21(0330)(복구)-6-1_메인경관도로 도로숲조성공사(상무님) 2" xfId="3769" xr:uid="{00000000-0005-0000-0000-0000F40B0000}"/>
    <cellStyle name="0_내역서_내역서-0223조경-제출용_내역서0331_내역서0903_화천가로화단21(0330)(복구)-6-1_메인경관도로 도로숲조성공사(착공계)" xfId="3770" xr:uid="{00000000-0005-0000-0000-0000F50B0000}"/>
    <cellStyle name="0_내역서_내역서-0223조경-제출용_내역서0331_내역서0903_화천가로화단21(0330)(복구)-6-1_메인경관도로 도로숲조성공사(착공계) 2" xfId="3771" xr:uid="{00000000-0005-0000-0000-0000F60B0000}"/>
    <cellStyle name="0_내역서_내역서-0223조경-제출용_내역서0331_내역서0903_화천가로화단21(0330)(복구)-6-1_메인경관도로 도로숲조성공사(착공계-제출)" xfId="3772" xr:uid="{00000000-0005-0000-0000-0000F70B0000}"/>
    <cellStyle name="0_내역서_내역서-0223조경-제출용_내역서0331_내역서0903_화천가로화단21(0330)(복구)-6-1_메인경관도로 도로숲조성공사(착공계-제출) 2" xfId="3773" xr:uid="{00000000-0005-0000-0000-0000F80B0000}"/>
    <cellStyle name="0_내역서_내역서-0223조경-제출용_내역서0331_화천가로화단21(0330)(복구)-6-1" xfId="3774" xr:uid="{00000000-0005-0000-0000-0000F90B0000}"/>
    <cellStyle name="0_내역서_내역서-0223조경-제출용_내역서0331_화천가로화단21(0330)(복구)-6-1 2" xfId="3775" xr:uid="{00000000-0005-0000-0000-0000FA0B0000}"/>
    <cellStyle name="0_내역서_내역서-0223조경-제출용_내역서0331_화천가로화단21(0330)(복구)-6-1_메인경관도로 도로숲조성공사" xfId="3776" xr:uid="{00000000-0005-0000-0000-0000FB0B0000}"/>
    <cellStyle name="0_내역서_내역서-0223조경-제출용_내역서0331_화천가로화단21(0330)(복구)-6-1_메인경관도로 도로숲조성공사 2" xfId="3777" xr:uid="{00000000-0005-0000-0000-0000FC0B0000}"/>
    <cellStyle name="0_내역서_내역서-0223조경-제출용_내역서0331_화천가로화단21(0330)(복구)-6-1_메인경관도로 도로숲조성공사(상무님)" xfId="3778" xr:uid="{00000000-0005-0000-0000-0000FD0B0000}"/>
    <cellStyle name="0_내역서_내역서-0223조경-제출용_내역서0331_화천가로화단21(0330)(복구)-6-1_메인경관도로 도로숲조성공사(상무님) 2" xfId="3779" xr:uid="{00000000-0005-0000-0000-0000FE0B0000}"/>
    <cellStyle name="0_내역서_내역서-0223조경-제출용_내역서0331_화천가로화단21(0330)(복구)-6-1_메인경관도로 도로숲조성공사(착공계)" xfId="3780" xr:uid="{00000000-0005-0000-0000-0000FF0B0000}"/>
    <cellStyle name="0_내역서_내역서-0223조경-제출용_내역서0331_화천가로화단21(0330)(복구)-6-1_메인경관도로 도로숲조성공사(착공계) 2" xfId="3781" xr:uid="{00000000-0005-0000-0000-0000000C0000}"/>
    <cellStyle name="0_내역서_내역서-0223조경-제출용_내역서0331_화천가로화단21(0330)(복구)-6-1_메인경관도로 도로숲조성공사(착공계-제출)" xfId="3782" xr:uid="{00000000-0005-0000-0000-0000010C0000}"/>
    <cellStyle name="0_내역서_내역서-0223조경-제출용_내역서0331_화천가로화단21(0330)(복구)-6-1_메인경관도로 도로숲조성공사(착공계-제출) 2" xfId="3783" xr:uid="{00000000-0005-0000-0000-0000020C0000}"/>
    <cellStyle name="0_내역서_내역서-0223조경-제출용_내역서0331-제출" xfId="3784" xr:uid="{00000000-0005-0000-0000-0000030C0000}"/>
    <cellStyle name="0_내역서_내역서-0223조경-제출용_내역서0331-제출 2" xfId="3785" xr:uid="{00000000-0005-0000-0000-0000040C0000}"/>
    <cellStyle name="0_내역서_내역서-0223조경-제출용_내역서0331-제출_내역서" xfId="3786" xr:uid="{00000000-0005-0000-0000-0000050C0000}"/>
    <cellStyle name="0_내역서_내역서-0223조경-제출용_내역서0331-제출_내역서 2" xfId="3787" xr:uid="{00000000-0005-0000-0000-0000060C0000}"/>
    <cellStyle name="0_내역서_내역서-0223조경-제출용_내역서0331-제출_내역서_화천가로화단21(0330)(복구)-6-1" xfId="3788" xr:uid="{00000000-0005-0000-0000-0000070C0000}"/>
    <cellStyle name="0_내역서_내역서-0223조경-제출용_내역서0331-제출_내역서_화천가로화단21(0330)(복구)-6-1 2" xfId="3789" xr:uid="{00000000-0005-0000-0000-0000080C0000}"/>
    <cellStyle name="0_내역서_내역서-0223조경-제출용_내역서0331-제출_내역서_화천가로화단21(0330)(복구)-6-1_메인경관도로 도로숲조성공사" xfId="3790" xr:uid="{00000000-0005-0000-0000-0000090C0000}"/>
    <cellStyle name="0_내역서_내역서-0223조경-제출용_내역서0331-제출_내역서_화천가로화단21(0330)(복구)-6-1_메인경관도로 도로숲조성공사 2" xfId="3791" xr:uid="{00000000-0005-0000-0000-00000A0C0000}"/>
    <cellStyle name="0_내역서_내역서-0223조경-제출용_내역서0331-제출_내역서_화천가로화단21(0330)(복구)-6-1_메인경관도로 도로숲조성공사(상무님)" xfId="3792" xr:uid="{00000000-0005-0000-0000-00000B0C0000}"/>
    <cellStyle name="0_내역서_내역서-0223조경-제출용_내역서0331-제출_내역서_화천가로화단21(0330)(복구)-6-1_메인경관도로 도로숲조성공사(상무님) 2" xfId="3793" xr:uid="{00000000-0005-0000-0000-00000C0C0000}"/>
    <cellStyle name="0_내역서_내역서-0223조경-제출용_내역서0331-제출_내역서_화천가로화단21(0330)(복구)-6-1_메인경관도로 도로숲조성공사(착공계)" xfId="3794" xr:uid="{00000000-0005-0000-0000-00000D0C0000}"/>
    <cellStyle name="0_내역서_내역서-0223조경-제출용_내역서0331-제출_내역서_화천가로화단21(0330)(복구)-6-1_메인경관도로 도로숲조성공사(착공계) 2" xfId="3795" xr:uid="{00000000-0005-0000-0000-00000E0C0000}"/>
    <cellStyle name="0_내역서_내역서-0223조경-제출용_내역서0331-제출_내역서_화천가로화단21(0330)(복구)-6-1_메인경관도로 도로숲조성공사(착공계-제출)" xfId="3796" xr:uid="{00000000-0005-0000-0000-00000F0C0000}"/>
    <cellStyle name="0_내역서_내역서-0223조경-제출용_내역서0331-제출_내역서_화천가로화단21(0330)(복구)-6-1_메인경관도로 도로숲조성공사(착공계-제출) 2" xfId="3797" xr:uid="{00000000-0005-0000-0000-0000100C0000}"/>
    <cellStyle name="0_내역서_내역서-0223조경-제출용_내역서0331-제출_내역서0903" xfId="3798" xr:uid="{00000000-0005-0000-0000-0000110C0000}"/>
    <cellStyle name="0_내역서_내역서-0223조경-제출용_내역서0331-제출_내역서0903 2" xfId="3799" xr:uid="{00000000-0005-0000-0000-0000120C0000}"/>
    <cellStyle name="0_내역서_내역서-0223조경-제출용_내역서0331-제출_내역서0903_화천가로화단21(0330)(복구)-6-1" xfId="3800" xr:uid="{00000000-0005-0000-0000-0000130C0000}"/>
    <cellStyle name="0_내역서_내역서-0223조경-제출용_내역서0331-제출_내역서0903_화천가로화단21(0330)(복구)-6-1 2" xfId="3801" xr:uid="{00000000-0005-0000-0000-0000140C0000}"/>
    <cellStyle name="0_내역서_내역서-0223조경-제출용_내역서0331-제출_내역서0903_화천가로화단21(0330)(복구)-6-1_메인경관도로 도로숲조성공사" xfId="3802" xr:uid="{00000000-0005-0000-0000-0000150C0000}"/>
    <cellStyle name="0_내역서_내역서-0223조경-제출용_내역서0331-제출_내역서0903_화천가로화단21(0330)(복구)-6-1_메인경관도로 도로숲조성공사 2" xfId="3803" xr:uid="{00000000-0005-0000-0000-0000160C0000}"/>
    <cellStyle name="0_내역서_내역서-0223조경-제출용_내역서0331-제출_내역서0903_화천가로화단21(0330)(복구)-6-1_메인경관도로 도로숲조성공사(상무님)" xfId="3804" xr:uid="{00000000-0005-0000-0000-0000170C0000}"/>
    <cellStyle name="0_내역서_내역서-0223조경-제출용_내역서0331-제출_내역서0903_화천가로화단21(0330)(복구)-6-1_메인경관도로 도로숲조성공사(상무님) 2" xfId="3805" xr:uid="{00000000-0005-0000-0000-0000180C0000}"/>
    <cellStyle name="0_내역서_내역서-0223조경-제출용_내역서0331-제출_내역서0903_화천가로화단21(0330)(복구)-6-1_메인경관도로 도로숲조성공사(착공계)" xfId="3806" xr:uid="{00000000-0005-0000-0000-0000190C0000}"/>
    <cellStyle name="0_내역서_내역서-0223조경-제출용_내역서0331-제출_내역서0903_화천가로화단21(0330)(복구)-6-1_메인경관도로 도로숲조성공사(착공계) 2" xfId="3807" xr:uid="{00000000-0005-0000-0000-00001A0C0000}"/>
    <cellStyle name="0_내역서_내역서-0223조경-제출용_내역서0331-제출_내역서0903_화천가로화단21(0330)(복구)-6-1_메인경관도로 도로숲조성공사(착공계-제출)" xfId="3808" xr:uid="{00000000-0005-0000-0000-00001B0C0000}"/>
    <cellStyle name="0_내역서_내역서-0223조경-제출용_내역서0331-제출_내역서0903_화천가로화단21(0330)(복구)-6-1_메인경관도로 도로숲조성공사(착공계-제출) 2" xfId="3809" xr:uid="{00000000-0005-0000-0000-00001C0C0000}"/>
    <cellStyle name="0_내역서_내역서-0223조경-제출용_내역서0331-제출_화천가로화단21(0330)(복구)-6-1" xfId="3810" xr:uid="{00000000-0005-0000-0000-00001D0C0000}"/>
    <cellStyle name="0_내역서_내역서-0223조경-제출용_내역서0331-제출_화천가로화단21(0330)(복구)-6-1 2" xfId="3811" xr:uid="{00000000-0005-0000-0000-00001E0C0000}"/>
    <cellStyle name="0_내역서_내역서-0223조경-제출용_내역서0331-제출_화천가로화단21(0330)(복구)-6-1_메인경관도로 도로숲조성공사" xfId="3812" xr:uid="{00000000-0005-0000-0000-00001F0C0000}"/>
    <cellStyle name="0_내역서_내역서-0223조경-제출용_내역서0331-제출_화천가로화단21(0330)(복구)-6-1_메인경관도로 도로숲조성공사 2" xfId="3813" xr:uid="{00000000-0005-0000-0000-0000200C0000}"/>
    <cellStyle name="0_내역서_내역서-0223조경-제출용_내역서0331-제출_화천가로화단21(0330)(복구)-6-1_메인경관도로 도로숲조성공사(상무님)" xfId="3814" xr:uid="{00000000-0005-0000-0000-0000210C0000}"/>
    <cellStyle name="0_내역서_내역서-0223조경-제출용_내역서0331-제출_화천가로화단21(0330)(복구)-6-1_메인경관도로 도로숲조성공사(상무님) 2" xfId="3815" xr:uid="{00000000-0005-0000-0000-0000220C0000}"/>
    <cellStyle name="0_내역서_내역서-0223조경-제출용_내역서0331-제출_화천가로화단21(0330)(복구)-6-1_메인경관도로 도로숲조성공사(착공계)" xfId="3816" xr:uid="{00000000-0005-0000-0000-0000230C0000}"/>
    <cellStyle name="0_내역서_내역서-0223조경-제출용_내역서0331-제출_화천가로화단21(0330)(복구)-6-1_메인경관도로 도로숲조성공사(착공계) 2" xfId="3817" xr:uid="{00000000-0005-0000-0000-0000240C0000}"/>
    <cellStyle name="0_내역서_내역서-0223조경-제출용_내역서0331-제출_화천가로화단21(0330)(복구)-6-1_메인경관도로 도로숲조성공사(착공계-제출)" xfId="3818" xr:uid="{00000000-0005-0000-0000-0000250C0000}"/>
    <cellStyle name="0_내역서_내역서-0223조경-제출용_내역서0331-제출_화천가로화단21(0330)(복구)-6-1_메인경관도로 도로숲조성공사(착공계-제출) 2" xfId="3819" xr:uid="{00000000-0005-0000-0000-0000260C0000}"/>
    <cellStyle name="0_내역서_내역서-0223조경-제출용_내역서0421" xfId="3820" xr:uid="{00000000-0005-0000-0000-0000270C0000}"/>
    <cellStyle name="0_내역서_내역서-0223조경-제출용_내역서0421 2" xfId="3821" xr:uid="{00000000-0005-0000-0000-0000280C0000}"/>
    <cellStyle name="0_내역서_내역서-0223조경-제출용_내역서0421_내역서" xfId="3822" xr:uid="{00000000-0005-0000-0000-0000290C0000}"/>
    <cellStyle name="0_내역서_내역서-0223조경-제출용_내역서0421_내역서 2" xfId="3823" xr:uid="{00000000-0005-0000-0000-00002A0C0000}"/>
    <cellStyle name="0_내역서_내역서-0223조경-제출용_내역서0421_내역서_화천가로화단21(0330)(복구)-6-1" xfId="3824" xr:uid="{00000000-0005-0000-0000-00002B0C0000}"/>
    <cellStyle name="0_내역서_내역서-0223조경-제출용_내역서0421_내역서_화천가로화단21(0330)(복구)-6-1 2" xfId="3825" xr:uid="{00000000-0005-0000-0000-00002C0C0000}"/>
    <cellStyle name="0_내역서_내역서-0223조경-제출용_내역서0421_내역서_화천가로화단21(0330)(복구)-6-1_메인경관도로 도로숲조성공사" xfId="3826" xr:uid="{00000000-0005-0000-0000-00002D0C0000}"/>
    <cellStyle name="0_내역서_내역서-0223조경-제출용_내역서0421_내역서_화천가로화단21(0330)(복구)-6-1_메인경관도로 도로숲조성공사 2" xfId="3827" xr:uid="{00000000-0005-0000-0000-00002E0C0000}"/>
    <cellStyle name="0_내역서_내역서-0223조경-제출용_내역서0421_내역서_화천가로화단21(0330)(복구)-6-1_메인경관도로 도로숲조성공사(상무님)" xfId="3828" xr:uid="{00000000-0005-0000-0000-00002F0C0000}"/>
    <cellStyle name="0_내역서_내역서-0223조경-제출용_내역서0421_내역서_화천가로화단21(0330)(복구)-6-1_메인경관도로 도로숲조성공사(상무님) 2" xfId="3829" xr:uid="{00000000-0005-0000-0000-0000300C0000}"/>
    <cellStyle name="0_내역서_내역서-0223조경-제출용_내역서0421_내역서_화천가로화단21(0330)(복구)-6-1_메인경관도로 도로숲조성공사(착공계)" xfId="3830" xr:uid="{00000000-0005-0000-0000-0000310C0000}"/>
    <cellStyle name="0_내역서_내역서-0223조경-제출용_내역서0421_내역서_화천가로화단21(0330)(복구)-6-1_메인경관도로 도로숲조성공사(착공계) 2" xfId="3831" xr:uid="{00000000-0005-0000-0000-0000320C0000}"/>
    <cellStyle name="0_내역서_내역서-0223조경-제출용_내역서0421_내역서_화천가로화단21(0330)(복구)-6-1_메인경관도로 도로숲조성공사(착공계-제출)" xfId="3832" xr:uid="{00000000-0005-0000-0000-0000330C0000}"/>
    <cellStyle name="0_내역서_내역서-0223조경-제출용_내역서0421_내역서_화천가로화단21(0330)(복구)-6-1_메인경관도로 도로숲조성공사(착공계-제출) 2" xfId="3833" xr:uid="{00000000-0005-0000-0000-0000340C0000}"/>
    <cellStyle name="0_내역서_내역서-0223조경-제출용_내역서0421_내역서0903" xfId="3834" xr:uid="{00000000-0005-0000-0000-0000350C0000}"/>
    <cellStyle name="0_내역서_내역서-0223조경-제출용_내역서0421_내역서0903 2" xfId="3835" xr:uid="{00000000-0005-0000-0000-0000360C0000}"/>
    <cellStyle name="0_내역서_내역서-0223조경-제출용_내역서0421_내역서0903_화천가로화단21(0330)(복구)-6-1" xfId="3836" xr:uid="{00000000-0005-0000-0000-0000370C0000}"/>
    <cellStyle name="0_내역서_내역서-0223조경-제출용_내역서0421_내역서0903_화천가로화단21(0330)(복구)-6-1 2" xfId="3837" xr:uid="{00000000-0005-0000-0000-0000380C0000}"/>
    <cellStyle name="0_내역서_내역서-0223조경-제출용_내역서0421_내역서0903_화천가로화단21(0330)(복구)-6-1_메인경관도로 도로숲조성공사" xfId="3838" xr:uid="{00000000-0005-0000-0000-0000390C0000}"/>
    <cellStyle name="0_내역서_내역서-0223조경-제출용_내역서0421_내역서0903_화천가로화단21(0330)(복구)-6-1_메인경관도로 도로숲조성공사 2" xfId="3839" xr:uid="{00000000-0005-0000-0000-00003A0C0000}"/>
    <cellStyle name="0_내역서_내역서-0223조경-제출용_내역서0421_내역서0903_화천가로화단21(0330)(복구)-6-1_메인경관도로 도로숲조성공사(상무님)" xfId="3840" xr:uid="{00000000-0005-0000-0000-00003B0C0000}"/>
    <cellStyle name="0_내역서_내역서-0223조경-제출용_내역서0421_내역서0903_화천가로화단21(0330)(복구)-6-1_메인경관도로 도로숲조성공사(상무님) 2" xfId="3841" xr:uid="{00000000-0005-0000-0000-00003C0C0000}"/>
    <cellStyle name="0_내역서_내역서-0223조경-제출용_내역서0421_내역서0903_화천가로화단21(0330)(복구)-6-1_메인경관도로 도로숲조성공사(착공계)" xfId="3842" xr:uid="{00000000-0005-0000-0000-00003D0C0000}"/>
    <cellStyle name="0_내역서_내역서-0223조경-제출용_내역서0421_내역서0903_화천가로화단21(0330)(복구)-6-1_메인경관도로 도로숲조성공사(착공계) 2" xfId="3843" xr:uid="{00000000-0005-0000-0000-00003E0C0000}"/>
    <cellStyle name="0_내역서_내역서-0223조경-제출용_내역서0421_내역서0903_화천가로화단21(0330)(복구)-6-1_메인경관도로 도로숲조성공사(착공계-제출)" xfId="3844" xr:uid="{00000000-0005-0000-0000-00003F0C0000}"/>
    <cellStyle name="0_내역서_내역서-0223조경-제출용_내역서0421_내역서0903_화천가로화단21(0330)(복구)-6-1_메인경관도로 도로숲조성공사(착공계-제출) 2" xfId="3845" xr:uid="{00000000-0005-0000-0000-0000400C0000}"/>
    <cellStyle name="0_내역서_내역서-0223조경-제출용_내역서0421_화천가로화단21(0330)(복구)-6-1" xfId="3846" xr:uid="{00000000-0005-0000-0000-0000410C0000}"/>
    <cellStyle name="0_내역서_내역서-0223조경-제출용_내역서0421_화천가로화단21(0330)(복구)-6-1 2" xfId="3847" xr:uid="{00000000-0005-0000-0000-0000420C0000}"/>
    <cellStyle name="0_내역서_내역서-0223조경-제출용_내역서0421_화천가로화단21(0330)(복구)-6-1_메인경관도로 도로숲조성공사" xfId="3848" xr:uid="{00000000-0005-0000-0000-0000430C0000}"/>
    <cellStyle name="0_내역서_내역서-0223조경-제출용_내역서0421_화천가로화단21(0330)(복구)-6-1_메인경관도로 도로숲조성공사 2" xfId="3849" xr:uid="{00000000-0005-0000-0000-0000440C0000}"/>
    <cellStyle name="0_내역서_내역서-0223조경-제출용_내역서0421_화천가로화단21(0330)(복구)-6-1_메인경관도로 도로숲조성공사(상무님)" xfId="3850" xr:uid="{00000000-0005-0000-0000-0000450C0000}"/>
    <cellStyle name="0_내역서_내역서-0223조경-제출용_내역서0421_화천가로화단21(0330)(복구)-6-1_메인경관도로 도로숲조성공사(상무님) 2" xfId="3851" xr:uid="{00000000-0005-0000-0000-0000460C0000}"/>
    <cellStyle name="0_내역서_내역서-0223조경-제출용_내역서0421_화천가로화단21(0330)(복구)-6-1_메인경관도로 도로숲조성공사(착공계)" xfId="3852" xr:uid="{00000000-0005-0000-0000-0000470C0000}"/>
    <cellStyle name="0_내역서_내역서-0223조경-제출용_내역서0421_화천가로화단21(0330)(복구)-6-1_메인경관도로 도로숲조성공사(착공계) 2" xfId="3853" xr:uid="{00000000-0005-0000-0000-0000480C0000}"/>
    <cellStyle name="0_내역서_내역서-0223조경-제출용_내역서0421_화천가로화단21(0330)(복구)-6-1_메인경관도로 도로숲조성공사(착공계-제출)" xfId="3854" xr:uid="{00000000-0005-0000-0000-0000490C0000}"/>
    <cellStyle name="0_내역서_내역서-0223조경-제출용_내역서0421_화천가로화단21(0330)(복구)-6-1_메인경관도로 도로숲조성공사(착공계-제출) 2" xfId="3855" xr:uid="{00000000-0005-0000-0000-00004A0C0000}"/>
    <cellStyle name="0_내역서_내역서-0223조경-제출용_식재일위" xfId="3856" xr:uid="{00000000-0005-0000-0000-00004B0C0000}"/>
    <cellStyle name="0_내역서_내역서-0223조경-제출용_식재일위 2" xfId="3857" xr:uid="{00000000-0005-0000-0000-00004C0C0000}"/>
    <cellStyle name="0_내역서_내역서-0223조경-제출용_식재일위_내역서" xfId="3858" xr:uid="{00000000-0005-0000-0000-00004D0C0000}"/>
    <cellStyle name="0_내역서_내역서-0223조경-제출용_식재일위_내역서 2" xfId="3859" xr:uid="{00000000-0005-0000-0000-00004E0C0000}"/>
    <cellStyle name="0_내역서_내역서-0223조경-제출용_식재일위_내역서_화천가로화단21(0330)(복구)-6-1" xfId="3860" xr:uid="{00000000-0005-0000-0000-00004F0C0000}"/>
    <cellStyle name="0_내역서_내역서-0223조경-제출용_식재일위_내역서_화천가로화단21(0330)(복구)-6-1 2" xfId="3861" xr:uid="{00000000-0005-0000-0000-0000500C0000}"/>
    <cellStyle name="0_내역서_내역서-0223조경-제출용_식재일위_내역서_화천가로화단21(0330)(복구)-6-1_메인경관도로 도로숲조성공사" xfId="3862" xr:uid="{00000000-0005-0000-0000-0000510C0000}"/>
    <cellStyle name="0_내역서_내역서-0223조경-제출용_식재일위_내역서_화천가로화단21(0330)(복구)-6-1_메인경관도로 도로숲조성공사 2" xfId="3863" xr:uid="{00000000-0005-0000-0000-0000520C0000}"/>
    <cellStyle name="0_내역서_내역서-0223조경-제출용_식재일위_내역서_화천가로화단21(0330)(복구)-6-1_메인경관도로 도로숲조성공사(상무님)" xfId="3864" xr:uid="{00000000-0005-0000-0000-0000530C0000}"/>
    <cellStyle name="0_내역서_내역서-0223조경-제출용_식재일위_내역서_화천가로화단21(0330)(복구)-6-1_메인경관도로 도로숲조성공사(상무님) 2" xfId="3865" xr:uid="{00000000-0005-0000-0000-0000540C0000}"/>
    <cellStyle name="0_내역서_내역서-0223조경-제출용_식재일위_내역서_화천가로화단21(0330)(복구)-6-1_메인경관도로 도로숲조성공사(착공계)" xfId="3866" xr:uid="{00000000-0005-0000-0000-0000550C0000}"/>
    <cellStyle name="0_내역서_내역서-0223조경-제출용_식재일위_내역서_화천가로화단21(0330)(복구)-6-1_메인경관도로 도로숲조성공사(착공계) 2" xfId="3867" xr:uid="{00000000-0005-0000-0000-0000560C0000}"/>
    <cellStyle name="0_내역서_내역서-0223조경-제출용_식재일위_내역서_화천가로화단21(0330)(복구)-6-1_메인경관도로 도로숲조성공사(착공계-제출)" xfId="3868" xr:uid="{00000000-0005-0000-0000-0000570C0000}"/>
    <cellStyle name="0_내역서_내역서-0223조경-제출용_식재일위_내역서_화천가로화단21(0330)(복구)-6-1_메인경관도로 도로숲조성공사(착공계-제출) 2" xfId="3869" xr:uid="{00000000-0005-0000-0000-0000580C0000}"/>
    <cellStyle name="0_내역서_내역서-0223조경-제출용_식재일위_내역서0903" xfId="3870" xr:uid="{00000000-0005-0000-0000-0000590C0000}"/>
    <cellStyle name="0_내역서_내역서-0223조경-제출용_식재일위_내역서0903 2" xfId="3871" xr:uid="{00000000-0005-0000-0000-00005A0C0000}"/>
    <cellStyle name="0_내역서_내역서-0223조경-제출용_식재일위_내역서0903_화천가로화단21(0330)(복구)-6-1" xfId="3872" xr:uid="{00000000-0005-0000-0000-00005B0C0000}"/>
    <cellStyle name="0_내역서_내역서-0223조경-제출용_식재일위_내역서0903_화천가로화단21(0330)(복구)-6-1 2" xfId="3873" xr:uid="{00000000-0005-0000-0000-00005C0C0000}"/>
    <cellStyle name="0_내역서_내역서-0223조경-제출용_식재일위_내역서0903_화천가로화단21(0330)(복구)-6-1_메인경관도로 도로숲조성공사" xfId="3874" xr:uid="{00000000-0005-0000-0000-00005D0C0000}"/>
    <cellStyle name="0_내역서_내역서-0223조경-제출용_식재일위_내역서0903_화천가로화단21(0330)(복구)-6-1_메인경관도로 도로숲조성공사 2" xfId="3875" xr:uid="{00000000-0005-0000-0000-00005E0C0000}"/>
    <cellStyle name="0_내역서_내역서-0223조경-제출용_식재일위_내역서0903_화천가로화단21(0330)(복구)-6-1_메인경관도로 도로숲조성공사(상무님)" xfId="3876" xr:uid="{00000000-0005-0000-0000-00005F0C0000}"/>
    <cellStyle name="0_내역서_내역서-0223조경-제출용_식재일위_내역서0903_화천가로화단21(0330)(복구)-6-1_메인경관도로 도로숲조성공사(상무님) 2" xfId="3877" xr:uid="{00000000-0005-0000-0000-0000600C0000}"/>
    <cellStyle name="0_내역서_내역서-0223조경-제출용_식재일위_내역서0903_화천가로화단21(0330)(복구)-6-1_메인경관도로 도로숲조성공사(착공계)" xfId="3878" xr:uid="{00000000-0005-0000-0000-0000610C0000}"/>
    <cellStyle name="0_내역서_내역서-0223조경-제출용_식재일위_내역서0903_화천가로화단21(0330)(복구)-6-1_메인경관도로 도로숲조성공사(착공계) 2" xfId="3879" xr:uid="{00000000-0005-0000-0000-0000620C0000}"/>
    <cellStyle name="0_내역서_내역서-0223조경-제출용_식재일위_내역서0903_화천가로화단21(0330)(복구)-6-1_메인경관도로 도로숲조성공사(착공계-제출)" xfId="3880" xr:uid="{00000000-0005-0000-0000-0000630C0000}"/>
    <cellStyle name="0_내역서_내역서-0223조경-제출용_식재일위_내역서0903_화천가로화단21(0330)(복구)-6-1_메인경관도로 도로숲조성공사(착공계-제출) 2" xfId="3881" xr:uid="{00000000-0005-0000-0000-0000640C0000}"/>
    <cellStyle name="0_내역서_내역서-0223조경-제출용_식재일위_화천가로화단21(0330)(복구)-6-1" xfId="3882" xr:uid="{00000000-0005-0000-0000-0000650C0000}"/>
    <cellStyle name="0_내역서_내역서-0223조경-제출용_식재일위_화천가로화단21(0330)(복구)-6-1 2" xfId="3883" xr:uid="{00000000-0005-0000-0000-0000660C0000}"/>
    <cellStyle name="0_내역서_내역서-0223조경-제출용_식재일위_화천가로화단21(0330)(복구)-6-1_메인경관도로 도로숲조성공사" xfId="3884" xr:uid="{00000000-0005-0000-0000-0000670C0000}"/>
    <cellStyle name="0_내역서_내역서-0223조경-제출용_식재일위_화천가로화단21(0330)(복구)-6-1_메인경관도로 도로숲조성공사 2" xfId="3885" xr:uid="{00000000-0005-0000-0000-0000680C0000}"/>
    <cellStyle name="0_내역서_내역서-0223조경-제출용_식재일위_화천가로화단21(0330)(복구)-6-1_메인경관도로 도로숲조성공사(상무님)" xfId="3886" xr:uid="{00000000-0005-0000-0000-0000690C0000}"/>
    <cellStyle name="0_내역서_내역서-0223조경-제출용_식재일위_화천가로화단21(0330)(복구)-6-1_메인경관도로 도로숲조성공사(상무님) 2" xfId="3887" xr:uid="{00000000-0005-0000-0000-00006A0C0000}"/>
    <cellStyle name="0_내역서_내역서-0223조경-제출용_식재일위_화천가로화단21(0330)(복구)-6-1_메인경관도로 도로숲조성공사(착공계)" xfId="3888" xr:uid="{00000000-0005-0000-0000-00006B0C0000}"/>
    <cellStyle name="0_내역서_내역서-0223조경-제출용_식재일위_화천가로화단21(0330)(복구)-6-1_메인경관도로 도로숲조성공사(착공계) 2" xfId="3889" xr:uid="{00000000-0005-0000-0000-00006C0C0000}"/>
    <cellStyle name="0_내역서_내역서-0223조경-제출용_식재일위_화천가로화단21(0330)(복구)-6-1_메인경관도로 도로숲조성공사(착공계-제출)" xfId="3890" xr:uid="{00000000-0005-0000-0000-00006D0C0000}"/>
    <cellStyle name="0_내역서_내역서-0223조경-제출용_식재일위_화천가로화단21(0330)(복구)-6-1_메인경관도로 도로숲조성공사(착공계-제출) 2" xfId="3891" xr:uid="{00000000-0005-0000-0000-00006E0C0000}"/>
    <cellStyle name="0_내역서_내역서-0223조경-제출용_화천가로화단21(0330)(복구)-6-1" xfId="3892" xr:uid="{00000000-0005-0000-0000-00006F0C0000}"/>
    <cellStyle name="0_내역서_내역서-0223조경-제출용_화천가로화단21(0330)(복구)-6-1 2" xfId="3893" xr:uid="{00000000-0005-0000-0000-0000700C0000}"/>
    <cellStyle name="0_내역서_내역서-0223조경-제출용_화천가로화단21(0330)(복구)-6-1_메인경관도로 도로숲조성공사" xfId="3894" xr:uid="{00000000-0005-0000-0000-0000710C0000}"/>
    <cellStyle name="0_내역서_내역서-0223조경-제출용_화천가로화단21(0330)(복구)-6-1_메인경관도로 도로숲조성공사 2" xfId="3895" xr:uid="{00000000-0005-0000-0000-0000720C0000}"/>
    <cellStyle name="0_내역서_내역서-0223조경-제출용_화천가로화단21(0330)(복구)-6-1_메인경관도로 도로숲조성공사(상무님)" xfId="3896" xr:uid="{00000000-0005-0000-0000-0000730C0000}"/>
    <cellStyle name="0_내역서_내역서-0223조경-제출용_화천가로화단21(0330)(복구)-6-1_메인경관도로 도로숲조성공사(상무님) 2" xfId="3897" xr:uid="{00000000-0005-0000-0000-0000740C0000}"/>
    <cellStyle name="0_내역서_내역서-0223조경-제출용_화천가로화단21(0330)(복구)-6-1_메인경관도로 도로숲조성공사(착공계)" xfId="3898" xr:uid="{00000000-0005-0000-0000-0000750C0000}"/>
    <cellStyle name="0_내역서_내역서-0223조경-제출용_화천가로화단21(0330)(복구)-6-1_메인경관도로 도로숲조성공사(착공계) 2" xfId="3899" xr:uid="{00000000-0005-0000-0000-0000760C0000}"/>
    <cellStyle name="0_내역서_내역서-0223조경-제출용_화천가로화단21(0330)(복구)-6-1_메인경관도로 도로숲조성공사(착공계-제출)" xfId="3900" xr:uid="{00000000-0005-0000-0000-0000770C0000}"/>
    <cellStyle name="0_내역서_내역서-0223조경-제출용_화천가로화단21(0330)(복구)-6-1_메인경관도로 도로숲조성공사(착공계-제출) 2" xfId="3901" xr:uid="{00000000-0005-0000-0000-0000780C0000}"/>
    <cellStyle name="0_내역서_내역서-0308조경-제출용" xfId="3902" xr:uid="{00000000-0005-0000-0000-0000790C0000}"/>
    <cellStyle name="0_내역서_내역서-0308조경-제출용 2" xfId="3903" xr:uid="{00000000-0005-0000-0000-00007A0C0000}"/>
    <cellStyle name="0_내역서_내역서-0308조경-제출용_내역서" xfId="3904" xr:uid="{00000000-0005-0000-0000-00007B0C0000}"/>
    <cellStyle name="0_내역서_내역서-0308조경-제출용_내역서 2" xfId="3905" xr:uid="{00000000-0005-0000-0000-00007C0C0000}"/>
    <cellStyle name="0_내역서_내역서-0308조경-제출용_내역서_화천가로화단21(0330)(복구)-6-1" xfId="3906" xr:uid="{00000000-0005-0000-0000-00007D0C0000}"/>
    <cellStyle name="0_내역서_내역서-0308조경-제출용_내역서_화천가로화단21(0330)(복구)-6-1 2" xfId="3907" xr:uid="{00000000-0005-0000-0000-00007E0C0000}"/>
    <cellStyle name="0_내역서_내역서-0308조경-제출용_내역서_화천가로화단21(0330)(복구)-6-1_메인경관도로 도로숲조성공사" xfId="3908" xr:uid="{00000000-0005-0000-0000-00007F0C0000}"/>
    <cellStyle name="0_내역서_내역서-0308조경-제출용_내역서_화천가로화단21(0330)(복구)-6-1_메인경관도로 도로숲조성공사 2" xfId="3909" xr:uid="{00000000-0005-0000-0000-0000800C0000}"/>
    <cellStyle name="0_내역서_내역서-0308조경-제출용_내역서_화천가로화단21(0330)(복구)-6-1_메인경관도로 도로숲조성공사(상무님)" xfId="3910" xr:uid="{00000000-0005-0000-0000-0000810C0000}"/>
    <cellStyle name="0_내역서_내역서-0308조경-제출용_내역서_화천가로화단21(0330)(복구)-6-1_메인경관도로 도로숲조성공사(상무님) 2" xfId="3911" xr:uid="{00000000-0005-0000-0000-0000820C0000}"/>
    <cellStyle name="0_내역서_내역서-0308조경-제출용_내역서_화천가로화단21(0330)(복구)-6-1_메인경관도로 도로숲조성공사(착공계)" xfId="3912" xr:uid="{00000000-0005-0000-0000-0000830C0000}"/>
    <cellStyle name="0_내역서_내역서-0308조경-제출용_내역서_화천가로화단21(0330)(복구)-6-1_메인경관도로 도로숲조성공사(착공계) 2" xfId="3913" xr:uid="{00000000-0005-0000-0000-0000840C0000}"/>
    <cellStyle name="0_내역서_내역서-0308조경-제출용_내역서_화천가로화단21(0330)(복구)-6-1_메인경관도로 도로숲조성공사(착공계-제출)" xfId="3914" xr:uid="{00000000-0005-0000-0000-0000850C0000}"/>
    <cellStyle name="0_내역서_내역서-0308조경-제출용_내역서_화천가로화단21(0330)(복구)-6-1_메인경관도로 도로숲조성공사(착공계-제출) 2" xfId="3915" xr:uid="{00000000-0005-0000-0000-0000860C0000}"/>
    <cellStyle name="0_내역서_내역서-0308조경-제출용_내역서0903" xfId="3916" xr:uid="{00000000-0005-0000-0000-0000870C0000}"/>
    <cellStyle name="0_내역서_내역서-0308조경-제출용_내역서0903 2" xfId="3917" xr:uid="{00000000-0005-0000-0000-0000880C0000}"/>
    <cellStyle name="0_내역서_내역서-0308조경-제출용_내역서0903_화천가로화단21(0330)(복구)-6-1" xfId="3918" xr:uid="{00000000-0005-0000-0000-0000890C0000}"/>
    <cellStyle name="0_내역서_내역서-0308조경-제출용_내역서0903_화천가로화단21(0330)(복구)-6-1 2" xfId="3919" xr:uid="{00000000-0005-0000-0000-00008A0C0000}"/>
    <cellStyle name="0_내역서_내역서-0308조경-제출용_내역서0903_화천가로화단21(0330)(복구)-6-1_메인경관도로 도로숲조성공사" xfId="3920" xr:uid="{00000000-0005-0000-0000-00008B0C0000}"/>
    <cellStyle name="0_내역서_내역서-0308조경-제출용_내역서0903_화천가로화단21(0330)(복구)-6-1_메인경관도로 도로숲조성공사 2" xfId="3921" xr:uid="{00000000-0005-0000-0000-00008C0C0000}"/>
    <cellStyle name="0_내역서_내역서-0308조경-제출용_내역서0903_화천가로화단21(0330)(복구)-6-1_메인경관도로 도로숲조성공사(상무님)" xfId="3922" xr:uid="{00000000-0005-0000-0000-00008D0C0000}"/>
    <cellStyle name="0_내역서_내역서-0308조경-제출용_내역서0903_화천가로화단21(0330)(복구)-6-1_메인경관도로 도로숲조성공사(상무님) 2" xfId="3923" xr:uid="{00000000-0005-0000-0000-00008E0C0000}"/>
    <cellStyle name="0_내역서_내역서-0308조경-제출용_내역서0903_화천가로화단21(0330)(복구)-6-1_메인경관도로 도로숲조성공사(착공계)" xfId="3924" xr:uid="{00000000-0005-0000-0000-00008F0C0000}"/>
    <cellStyle name="0_내역서_내역서-0308조경-제출용_내역서0903_화천가로화단21(0330)(복구)-6-1_메인경관도로 도로숲조성공사(착공계) 2" xfId="3925" xr:uid="{00000000-0005-0000-0000-0000900C0000}"/>
    <cellStyle name="0_내역서_내역서-0308조경-제출용_내역서0903_화천가로화단21(0330)(복구)-6-1_메인경관도로 도로숲조성공사(착공계-제출)" xfId="3926" xr:uid="{00000000-0005-0000-0000-0000910C0000}"/>
    <cellStyle name="0_내역서_내역서-0308조경-제출용_내역서0903_화천가로화단21(0330)(복구)-6-1_메인경관도로 도로숲조성공사(착공계-제출) 2" xfId="3927" xr:uid="{00000000-0005-0000-0000-0000920C0000}"/>
    <cellStyle name="0_내역서_내역서-0308조경-제출용_화천가로화단21(0330)(복구)-6-1" xfId="3928" xr:uid="{00000000-0005-0000-0000-0000930C0000}"/>
    <cellStyle name="0_내역서_내역서-0308조경-제출용_화천가로화단21(0330)(복구)-6-1 2" xfId="3929" xr:uid="{00000000-0005-0000-0000-0000940C0000}"/>
    <cellStyle name="0_내역서_내역서-0308조경-제출용_화천가로화단21(0330)(복구)-6-1_메인경관도로 도로숲조성공사" xfId="3930" xr:uid="{00000000-0005-0000-0000-0000950C0000}"/>
    <cellStyle name="0_내역서_내역서-0308조경-제출용_화천가로화단21(0330)(복구)-6-1_메인경관도로 도로숲조성공사 2" xfId="3931" xr:uid="{00000000-0005-0000-0000-0000960C0000}"/>
    <cellStyle name="0_내역서_내역서-0308조경-제출용_화천가로화단21(0330)(복구)-6-1_메인경관도로 도로숲조성공사(상무님)" xfId="3932" xr:uid="{00000000-0005-0000-0000-0000970C0000}"/>
    <cellStyle name="0_내역서_내역서-0308조경-제출용_화천가로화단21(0330)(복구)-6-1_메인경관도로 도로숲조성공사(상무님) 2" xfId="3933" xr:uid="{00000000-0005-0000-0000-0000980C0000}"/>
    <cellStyle name="0_내역서_내역서-0308조경-제출용_화천가로화단21(0330)(복구)-6-1_메인경관도로 도로숲조성공사(착공계)" xfId="3934" xr:uid="{00000000-0005-0000-0000-0000990C0000}"/>
    <cellStyle name="0_내역서_내역서-0308조경-제출용_화천가로화단21(0330)(복구)-6-1_메인경관도로 도로숲조성공사(착공계) 2" xfId="3935" xr:uid="{00000000-0005-0000-0000-00009A0C0000}"/>
    <cellStyle name="0_내역서_내역서-0308조경-제출용_화천가로화단21(0330)(복구)-6-1_메인경관도로 도로숲조성공사(착공계-제출)" xfId="3936" xr:uid="{00000000-0005-0000-0000-00009B0C0000}"/>
    <cellStyle name="0_내역서_내역서-0308조경-제출용_화천가로화단21(0330)(복구)-6-1_메인경관도로 도로숲조성공사(착공계-제출) 2" xfId="3937" xr:uid="{00000000-0005-0000-0000-00009C0C0000}"/>
    <cellStyle name="0_내역서_내역서0903" xfId="3938" xr:uid="{00000000-0005-0000-0000-00009D0C0000}"/>
    <cellStyle name="0_내역서_내역서0903 2" xfId="3939" xr:uid="{00000000-0005-0000-0000-00009E0C0000}"/>
    <cellStyle name="0_내역서_내역서0903_화천가로화단21(0330)(복구)-6-1" xfId="3940" xr:uid="{00000000-0005-0000-0000-00009F0C0000}"/>
    <cellStyle name="0_내역서_내역서0903_화천가로화단21(0330)(복구)-6-1 2" xfId="3941" xr:uid="{00000000-0005-0000-0000-0000A00C0000}"/>
    <cellStyle name="0_내역서_내역서0903_화천가로화단21(0330)(복구)-6-1_메인경관도로 도로숲조성공사" xfId="3942" xr:uid="{00000000-0005-0000-0000-0000A10C0000}"/>
    <cellStyle name="0_내역서_내역서0903_화천가로화단21(0330)(복구)-6-1_메인경관도로 도로숲조성공사 2" xfId="3943" xr:uid="{00000000-0005-0000-0000-0000A20C0000}"/>
    <cellStyle name="0_내역서_내역서0903_화천가로화단21(0330)(복구)-6-1_메인경관도로 도로숲조성공사(상무님)" xfId="3944" xr:uid="{00000000-0005-0000-0000-0000A30C0000}"/>
    <cellStyle name="0_내역서_내역서0903_화천가로화단21(0330)(복구)-6-1_메인경관도로 도로숲조성공사(상무님) 2" xfId="3945" xr:uid="{00000000-0005-0000-0000-0000A40C0000}"/>
    <cellStyle name="0_내역서_내역서0903_화천가로화단21(0330)(복구)-6-1_메인경관도로 도로숲조성공사(착공계)" xfId="3946" xr:uid="{00000000-0005-0000-0000-0000A50C0000}"/>
    <cellStyle name="0_내역서_내역서0903_화천가로화단21(0330)(복구)-6-1_메인경관도로 도로숲조성공사(착공계) 2" xfId="3947" xr:uid="{00000000-0005-0000-0000-0000A60C0000}"/>
    <cellStyle name="0_내역서_내역서0903_화천가로화단21(0330)(복구)-6-1_메인경관도로 도로숲조성공사(착공계-제출)" xfId="3948" xr:uid="{00000000-0005-0000-0000-0000A70C0000}"/>
    <cellStyle name="0_내역서_내역서0903_화천가로화단21(0330)(복구)-6-1_메인경관도로 도로숲조성공사(착공계-제출) 2" xfId="3949" xr:uid="{00000000-0005-0000-0000-0000A80C0000}"/>
    <cellStyle name="0_내역서_학교숲관리내역서-0222-제출용" xfId="3950" xr:uid="{00000000-0005-0000-0000-0000A90C0000}"/>
    <cellStyle name="0_내역서_학교숲관리내역서-0222-제출용 2" xfId="3951" xr:uid="{00000000-0005-0000-0000-0000AA0C0000}"/>
    <cellStyle name="0_내역서_학교숲관리내역서-0222-제출용_내역서" xfId="3952" xr:uid="{00000000-0005-0000-0000-0000AB0C0000}"/>
    <cellStyle name="0_내역서_학교숲관리내역서-0222-제출용_내역서 2" xfId="3953" xr:uid="{00000000-0005-0000-0000-0000AC0C0000}"/>
    <cellStyle name="0_내역서_학교숲관리내역서-0222-제출용_내역서_화천가로화단21(0330)(복구)-6-1" xfId="3954" xr:uid="{00000000-0005-0000-0000-0000AD0C0000}"/>
    <cellStyle name="0_내역서_학교숲관리내역서-0222-제출용_내역서_화천가로화단21(0330)(복구)-6-1 2" xfId="3955" xr:uid="{00000000-0005-0000-0000-0000AE0C0000}"/>
    <cellStyle name="0_내역서_학교숲관리내역서-0222-제출용_내역서_화천가로화단21(0330)(복구)-6-1_메인경관도로 도로숲조성공사" xfId="3956" xr:uid="{00000000-0005-0000-0000-0000AF0C0000}"/>
    <cellStyle name="0_내역서_학교숲관리내역서-0222-제출용_내역서_화천가로화단21(0330)(복구)-6-1_메인경관도로 도로숲조성공사 2" xfId="3957" xr:uid="{00000000-0005-0000-0000-0000B00C0000}"/>
    <cellStyle name="0_내역서_학교숲관리내역서-0222-제출용_내역서_화천가로화단21(0330)(복구)-6-1_메인경관도로 도로숲조성공사(상무님)" xfId="3958" xr:uid="{00000000-0005-0000-0000-0000B10C0000}"/>
    <cellStyle name="0_내역서_학교숲관리내역서-0222-제출용_내역서_화천가로화단21(0330)(복구)-6-1_메인경관도로 도로숲조성공사(상무님) 2" xfId="3959" xr:uid="{00000000-0005-0000-0000-0000B20C0000}"/>
    <cellStyle name="0_내역서_학교숲관리내역서-0222-제출용_내역서_화천가로화단21(0330)(복구)-6-1_메인경관도로 도로숲조성공사(착공계)" xfId="3960" xr:uid="{00000000-0005-0000-0000-0000B30C0000}"/>
    <cellStyle name="0_내역서_학교숲관리내역서-0222-제출용_내역서_화천가로화단21(0330)(복구)-6-1_메인경관도로 도로숲조성공사(착공계) 2" xfId="3961" xr:uid="{00000000-0005-0000-0000-0000B40C0000}"/>
    <cellStyle name="0_내역서_학교숲관리내역서-0222-제출용_내역서_화천가로화단21(0330)(복구)-6-1_메인경관도로 도로숲조성공사(착공계-제출)" xfId="3962" xr:uid="{00000000-0005-0000-0000-0000B50C0000}"/>
    <cellStyle name="0_내역서_학교숲관리내역서-0222-제출용_내역서_화천가로화단21(0330)(복구)-6-1_메인경관도로 도로숲조성공사(착공계-제출) 2" xfId="3963" xr:uid="{00000000-0005-0000-0000-0000B60C0000}"/>
    <cellStyle name="0_내역서_학교숲관리내역서-0222-제출용_내역서0903" xfId="3964" xr:uid="{00000000-0005-0000-0000-0000B70C0000}"/>
    <cellStyle name="0_내역서_학교숲관리내역서-0222-제출용_내역서0903 2" xfId="3965" xr:uid="{00000000-0005-0000-0000-0000B80C0000}"/>
    <cellStyle name="0_내역서_학교숲관리내역서-0222-제출용_내역서0903_화천가로화단21(0330)(복구)-6-1" xfId="3966" xr:uid="{00000000-0005-0000-0000-0000B90C0000}"/>
    <cellStyle name="0_내역서_학교숲관리내역서-0222-제출용_내역서0903_화천가로화단21(0330)(복구)-6-1 2" xfId="3967" xr:uid="{00000000-0005-0000-0000-0000BA0C0000}"/>
    <cellStyle name="0_내역서_학교숲관리내역서-0222-제출용_내역서0903_화천가로화단21(0330)(복구)-6-1_메인경관도로 도로숲조성공사" xfId="3968" xr:uid="{00000000-0005-0000-0000-0000BB0C0000}"/>
    <cellStyle name="0_내역서_학교숲관리내역서-0222-제출용_내역서0903_화천가로화단21(0330)(복구)-6-1_메인경관도로 도로숲조성공사 2" xfId="3969" xr:uid="{00000000-0005-0000-0000-0000BC0C0000}"/>
    <cellStyle name="0_내역서_학교숲관리내역서-0222-제출용_내역서0903_화천가로화단21(0330)(복구)-6-1_메인경관도로 도로숲조성공사(상무님)" xfId="3970" xr:uid="{00000000-0005-0000-0000-0000BD0C0000}"/>
    <cellStyle name="0_내역서_학교숲관리내역서-0222-제출용_내역서0903_화천가로화단21(0330)(복구)-6-1_메인경관도로 도로숲조성공사(상무님) 2" xfId="3971" xr:uid="{00000000-0005-0000-0000-0000BE0C0000}"/>
    <cellStyle name="0_내역서_학교숲관리내역서-0222-제출용_내역서0903_화천가로화단21(0330)(복구)-6-1_메인경관도로 도로숲조성공사(착공계)" xfId="3972" xr:uid="{00000000-0005-0000-0000-0000BF0C0000}"/>
    <cellStyle name="0_내역서_학교숲관리내역서-0222-제출용_내역서0903_화천가로화단21(0330)(복구)-6-1_메인경관도로 도로숲조성공사(착공계) 2" xfId="3973" xr:uid="{00000000-0005-0000-0000-0000C00C0000}"/>
    <cellStyle name="0_내역서_학교숲관리내역서-0222-제출용_내역서0903_화천가로화단21(0330)(복구)-6-1_메인경관도로 도로숲조성공사(착공계-제출)" xfId="3974" xr:uid="{00000000-0005-0000-0000-0000C10C0000}"/>
    <cellStyle name="0_내역서_학교숲관리내역서-0222-제출용_내역서0903_화천가로화단21(0330)(복구)-6-1_메인경관도로 도로숲조성공사(착공계-제출) 2" xfId="3975" xr:uid="{00000000-0005-0000-0000-0000C20C0000}"/>
    <cellStyle name="0_내역서_학교숲관리내역서-0222-제출용_화천가로화단21(0330)(복구)-6-1" xfId="3976" xr:uid="{00000000-0005-0000-0000-0000C30C0000}"/>
    <cellStyle name="0_내역서_학교숲관리내역서-0222-제출용_화천가로화단21(0330)(복구)-6-1 2" xfId="3977" xr:uid="{00000000-0005-0000-0000-0000C40C0000}"/>
    <cellStyle name="0_내역서_학교숲관리내역서-0222-제출용_화천가로화단21(0330)(복구)-6-1_메인경관도로 도로숲조성공사" xfId="3978" xr:uid="{00000000-0005-0000-0000-0000C50C0000}"/>
    <cellStyle name="0_내역서_학교숲관리내역서-0222-제출용_화천가로화단21(0330)(복구)-6-1_메인경관도로 도로숲조성공사 2" xfId="3979" xr:uid="{00000000-0005-0000-0000-0000C60C0000}"/>
    <cellStyle name="0_내역서_학교숲관리내역서-0222-제출용_화천가로화단21(0330)(복구)-6-1_메인경관도로 도로숲조성공사(상무님)" xfId="3980" xr:uid="{00000000-0005-0000-0000-0000C70C0000}"/>
    <cellStyle name="0_내역서_학교숲관리내역서-0222-제출용_화천가로화단21(0330)(복구)-6-1_메인경관도로 도로숲조성공사(상무님) 2" xfId="3981" xr:uid="{00000000-0005-0000-0000-0000C80C0000}"/>
    <cellStyle name="0_내역서_학교숲관리내역서-0222-제출용_화천가로화단21(0330)(복구)-6-1_메인경관도로 도로숲조성공사(착공계)" xfId="3982" xr:uid="{00000000-0005-0000-0000-0000C90C0000}"/>
    <cellStyle name="0_내역서_학교숲관리내역서-0222-제출용_화천가로화단21(0330)(복구)-6-1_메인경관도로 도로숲조성공사(착공계) 2" xfId="3983" xr:uid="{00000000-0005-0000-0000-0000CA0C0000}"/>
    <cellStyle name="0_내역서_학교숲관리내역서-0222-제출용_화천가로화단21(0330)(복구)-6-1_메인경관도로 도로숲조성공사(착공계-제출)" xfId="3984" xr:uid="{00000000-0005-0000-0000-0000CB0C0000}"/>
    <cellStyle name="0_내역서_학교숲관리내역서-0222-제출용_화천가로화단21(0330)(복구)-6-1_메인경관도로 도로숲조성공사(착공계-제출) 2" xfId="3985" xr:uid="{00000000-0005-0000-0000-0000CC0C0000}"/>
    <cellStyle name="0_내역서_학교숲관리내역서-최종" xfId="3986" xr:uid="{00000000-0005-0000-0000-0000CD0C0000}"/>
    <cellStyle name="0_내역서_학교숲관리내역서-최종 2" xfId="3987" xr:uid="{00000000-0005-0000-0000-0000CE0C0000}"/>
    <cellStyle name="0_내역서_학교숲관리내역서-최종_내역서" xfId="3988" xr:uid="{00000000-0005-0000-0000-0000CF0C0000}"/>
    <cellStyle name="0_내역서_학교숲관리내역서-최종_내역서 2" xfId="3989" xr:uid="{00000000-0005-0000-0000-0000D00C0000}"/>
    <cellStyle name="0_내역서_학교숲관리내역서-최종_내역서_화천가로화단21(0330)(복구)-6-1" xfId="3990" xr:uid="{00000000-0005-0000-0000-0000D10C0000}"/>
    <cellStyle name="0_내역서_학교숲관리내역서-최종_내역서_화천가로화단21(0330)(복구)-6-1 2" xfId="3991" xr:uid="{00000000-0005-0000-0000-0000D20C0000}"/>
    <cellStyle name="0_내역서_학교숲관리내역서-최종_내역서_화천가로화단21(0330)(복구)-6-1_메인경관도로 도로숲조성공사" xfId="3992" xr:uid="{00000000-0005-0000-0000-0000D30C0000}"/>
    <cellStyle name="0_내역서_학교숲관리내역서-최종_내역서_화천가로화단21(0330)(복구)-6-1_메인경관도로 도로숲조성공사 2" xfId="3993" xr:uid="{00000000-0005-0000-0000-0000D40C0000}"/>
    <cellStyle name="0_내역서_학교숲관리내역서-최종_내역서_화천가로화단21(0330)(복구)-6-1_메인경관도로 도로숲조성공사(상무님)" xfId="3994" xr:uid="{00000000-0005-0000-0000-0000D50C0000}"/>
    <cellStyle name="0_내역서_학교숲관리내역서-최종_내역서_화천가로화단21(0330)(복구)-6-1_메인경관도로 도로숲조성공사(상무님) 2" xfId="3995" xr:uid="{00000000-0005-0000-0000-0000D60C0000}"/>
    <cellStyle name="0_내역서_학교숲관리내역서-최종_내역서_화천가로화단21(0330)(복구)-6-1_메인경관도로 도로숲조성공사(착공계)" xfId="3996" xr:uid="{00000000-0005-0000-0000-0000D70C0000}"/>
    <cellStyle name="0_내역서_학교숲관리내역서-최종_내역서_화천가로화단21(0330)(복구)-6-1_메인경관도로 도로숲조성공사(착공계) 2" xfId="3997" xr:uid="{00000000-0005-0000-0000-0000D80C0000}"/>
    <cellStyle name="0_내역서_학교숲관리내역서-최종_내역서_화천가로화단21(0330)(복구)-6-1_메인경관도로 도로숲조성공사(착공계-제출)" xfId="3998" xr:uid="{00000000-0005-0000-0000-0000D90C0000}"/>
    <cellStyle name="0_내역서_학교숲관리내역서-최종_내역서_화천가로화단21(0330)(복구)-6-1_메인경관도로 도로숲조성공사(착공계-제출) 2" xfId="3999" xr:uid="{00000000-0005-0000-0000-0000DA0C0000}"/>
    <cellStyle name="0_내역서_학교숲관리내역서-최종_내역서0903" xfId="4000" xr:uid="{00000000-0005-0000-0000-0000DB0C0000}"/>
    <cellStyle name="0_내역서_학교숲관리내역서-최종_내역서0903 2" xfId="4001" xr:uid="{00000000-0005-0000-0000-0000DC0C0000}"/>
    <cellStyle name="0_내역서_학교숲관리내역서-최종_내역서0903_화천가로화단21(0330)(복구)-6-1" xfId="4002" xr:uid="{00000000-0005-0000-0000-0000DD0C0000}"/>
    <cellStyle name="0_내역서_학교숲관리내역서-최종_내역서0903_화천가로화단21(0330)(복구)-6-1 2" xfId="4003" xr:uid="{00000000-0005-0000-0000-0000DE0C0000}"/>
    <cellStyle name="0_내역서_학교숲관리내역서-최종_내역서0903_화천가로화단21(0330)(복구)-6-1_메인경관도로 도로숲조성공사" xfId="4004" xr:uid="{00000000-0005-0000-0000-0000DF0C0000}"/>
    <cellStyle name="0_내역서_학교숲관리내역서-최종_내역서0903_화천가로화단21(0330)(복구)-6-1_메인경관도로 도로숲조성공사 2" xfId="4005" xr:uid="{00000000-0005-0000-0000-0000E00C0000}"/>
    <cellStyle name="0_내역서_학교숲관리내역서-최종_내역서0903_화천가로화단21(0330)(복구)-6-1_메인경관도로 도로숲조성공사(상무님)" xfId="4006" xr:uid="{00000000-0005-0000-0000-0000E10C0000}"/>
    <cellStyle name="0_내역서_학교숲관리내역서-최종_내역서0903_화천가로화단21(0330)(복구)-6-1_메인경관도로 도로숲조성공사(상무님) 2" xfId="4007" xr:uid="{00000000-0005-0000-0000-0000E20C0000}"/>
    <cellStyle name="0_내역서_학교숲관리내역서-최종_내역서0903_화천가로화단21(0330)(복구)-6-1_메인경관도로 도로숲조성공사(착공계)" xfId="4008" xr:uid="{00000000-0005-0000-0000-0000E30C0000}"/>
    <cellStyle name="0_내역서_학교숲관리내역서-최종_내역서0903_화천가로화단21(0330)(복구)-6-1_메인경관도로 도로숲조성공사(착공계) 2" xfId="4009" xr:uid="{00000000-0005-0000-0000-0000E40C0000}"/>
    <cellStyle name="0_내역서_학교숲관리내역서-최종_내역서0903_화천가로화단21(0330)(복구)-6-1_메인경관도로 도로숲조성공사(착공계-제출)" xfId="4010" xr:uid="{00000000-0005-0000-0000-0000E50C0000}"/>
    <cellStyle name="0_내역서_학교숲관리내역서-최종_내역서0903_화천가로화단21(0330)(복구)-6-1_메인경관도로 도로숲조성공사(착공계-제출) 2" xfId="4011" xr:uid="{00000000-0005-0000-0000-0000E60C0000}"/>
    <cellStyle name="0_내역서_학교숲관리내역서-최종_화천가로화단21(0330)(복구)-6-1" xfId="4012" xr:uid="{00000000-0005-0000-0000-0000E70C0000}"/>
    <cellStyle name="0_내역서_학교숲관리내역서-최종_화천가로화단21(0330)(복구)-6-1 2" xfId="4013" xr:uid="{00000000-0005-0000-0000-0000E80C0000}"/>
    <cellStyle name="0_내역서_학교숲관리내역서-최종_화천가로화단21(0330)(복구)-6-1_메인경관도로 도로숲조성공사" xfId="4014" xr:uid="{00000000-0005-0000-0000-0000E90C0000}"/>
    <cellStyle name="0_내역서_학교숲관리내역서-최종_화천가로화단21(0330)(복구)-6-1_메인경관도로 도로숲조성공사 2" xfId="4015" xr:uid="{00000000-0005-0000-0000-0000EA0C0000}"/>
    <cellStyle name="0_내역서_학교숲관리내역서-최종_화천가로화단21(0330)(복구)-6-1_메인경관도로 도로숲조성공사(상무님)" xfId="4016" xr:uid="{00000000-0005-0000-0000-0000EB0C0000}"/>
    <cellStyle name="0_내역서_학교숲관리내역서-최종_화천가로화단21(0330)(복구)-6-1_메인경관도로 도로숲조성공사(상무님) 2" xfId="4017" xr:uid="{00000000-0005-0000-0000-0000EC0C0000}"/>
    <cellStyle name="0_내역서_학교숲관리내역서-최종_화천가로화단21(0330)(복구)-6-1_메인경관도로 도로숲조성공사(착공계)" xfId="4018" xr:uid="{00000000-0005-0000-0000-0000ED0C0000}"/>
    <cellStyle name="0_내역서_학교숲관리내역서-최종_화천가로화단21(0330)(복구)-6-1_메인경관도로 도로숲조성공사(착공계) 2" xfId="4019" xr:uid="{00000000-0005-0000-0000-0000EE0C0000}"/>
    <cellStyle name="0_내역서_학교숲관리내역서-최종_화천가로화단21(0330)(복구)-6-1_메인경관도로 도로숲조성공사(착공계-제출)" xfId="4020" xr:uid="{00000000-0005-0000-0000-0000EF0C0000}"/>
    <cellStyle name="0_내역서_학교숲관리내역서-최종_화천가로화단21(0330)(복구)-6-1_메인경관도로 도로숲조성공사(착공계-제출) 2" xfId="4021" xr:uid="{00000000-0005-0000-0000-0000F00C0000}"/>
    <cellStyle name="0_내역서_화천가로화단21(0330)(복구)-6-1" xfId="4022" xr:uid="{00000000-0005-0000-0000-0000F10C0000}"/>
    <cellStyle name="0_내역서_화천가로화단21(0330)(복구)-6-1 2" xfId="4023" xr:uid="{00000000-0005-0000-0000-0000F20C0000}"/>
    <cellStyle name="0_내역서_화천가로화단21(0330)(복구)-6-1_메인경관도로 도로숲조성공사" xfId="4024" xr:uid="{00000000-0005-0000-0000-0000F30C0000}"/>
    <cellStyle name="0_내역서_화천가로화단21(0330)(복구)-6-1_메인경관도로 도로숲조성공사 2" xfId="4025" xr:uid="{00000000-0005-0000-0000-0000F40C0000}"/>
    <cellStyle name="0_내역서_화천가로화단21(0330)(복구)-6-1_메인경관도로 도로숲조성공사(상무님)" xfId="4026" xr:uid="{00000000-0005-0000-0000-0000F50C0000}"/>
    <cellStyle name="0_내역서_화천가로화단21(0330)(복구)-6-1_메인경관도로 도로숲조성공사(상무님) 2" xfId="4027" xr:uid="{00000000-0005-0000-0000-0000F60C0000}"/>
    <cellStyle name="0_내역서_화천가로화단21(0330)(복구)-6-1_메인경관도로 도로숲조성공사(착공계)" xfId="4028" xr:uid="{00000000-0005-0000-0000-0000F70C0000}"/>
    <cellStyle name="0_내역서_화천가로화단21(0330)(복구)-6-1_메인경관도로 도로숲조성공사(착공계) 2" xfId="4029" xr:uid="{00000000-0005-0000-0000-0000F80C0000}"/>
    <cellStyle name="0_내역서_화천가로화단21(0330)(복구)-6-1_메인경관도로 도로숲조성공사(착공계-제출)" xfId="4030" xr:uid="{00000000-0005-0000-0000-0000F90C0000}"/>
    <cellStyle name="0_내역서_화천가로화단21(0330)(복구)-6-1_메인경관도로 도로숲조성공사(착공계-제출) 2" xfId="4031" xr:uid="{00000000-0005-0000-0000-0000FA0C0000}"/>
    <cellStyle name="0_내역서2" xfId="4032" xr:uid="{00000000-0005-0000-0000-0000FB0C0000}"/>
    <cellStyle name="0_내역서2 2" xfId="4033" xr:uid="{00000000-0005-0000-0000-0000FC0C0000}"/>
    <cellStyle name="0_단가산출서" xfId="4034" xr:uid="{00000000-0005-0000-0000-0000FD0C0000}"/>
    <cellStyle name="0_단가산출서 2" xfId="4035" xr:uid="{00000000-0005-0000-0000-0000FE0C0000}"/>
    <cellStyle name="0_수량산출서" xfId="4036" xr:uid="{00000000-0005-0000-0000-0000FF0C0000}"/>
    <cellStyle name="0_수량산출서 2" xfId="4037" xr:uid="{00000000-0005-0000-0000-0000000D0000}"/>
    <cellStyle name="0_숭실대학교 걷고싶은 거리 녹화사업" xfId="4038" xr:uid="{00000000-0005-0000-0000-0000010D0000}"/>
    <cellStyle name="0_숭실대학교 걷고싶은 거리 녹화사업 2" xfId="4039" xr:uid="{00000000-0005-0000-0000-0000020D0000}"/>
    <cellStyle name="0_숭실대학교 걷고싶은 거리 녹화사업_1" xfId="4040" xr:uid="{00000000-0005-0000-0000-0000030D0000}"/>
    <cellStyle name="0_숭실대학교 걷고싶은 거리 녹화사업_1 2" xfId="4041" xr:uid="{00000000-0005-0000-0000-0000040D0000}"/>
    <cellStyle name="0_숭실대학교 걷고싶은 거리 녹화사업_2차내역서-0222-제출용" xfId="4042" xr:uid="{00000000-0005-0000-0000-0000050D0000}"/>
    <cellStyle name="0_숭실대학교 걷고싶은 거리 녹화사업_2차내역서-0222-제출용 2" xfId="4043" xr:uid="{00000000-0005-0000-0000-0000060D0000}"/>
    <cellStyle name="0_숭실대학교 걷고싶은 거리 녹화사업_2차내역서-0222-제출용_내역서" xfId="4044" xr:uid="{00000000-0005-0000-0000-0000070D0000}"/>
    <cellStyle name="0_숭실대학교 걷고싶은 거리 녹화사업_2차내역서-0222-제출용_내역서 2" xfId="4045" xr:uid="{00000000-0005-0000-0000-0000080D0000}"/>
    <cellStyle name="0_숭실대학교 걷고싶은 거리 녹화사업_2차내역서-0222-제출용_내역서_화천가로화단21(0330)(복구)-6-1" xfId="4046" xr:uid="{00000000-0005-0000-0000-0000090D0000}"/>
    <cellStyle name="0_숭실대학교 걷고싶은 거리 녹화사업_2차내역서-0222-제출용_내역서_화천가로화단21(0330)(복구)-6-1 2" xfId="4047" xr:uid="{00000000-0005-0000-0000-00000A0D0000}"/>
    <cellStyle name="0_숭실대학교 걷고싶은 거리 녹화사업_2차내역서-0222-제출용_내역서_화천가로화단21(0330)(복구)-6-1_메인경관도로 도로숲조성공사" xfId="4048" xr:uid="{00000000-0005-0000-0000-00000B0D0000}"/>
    <cellStyle name="0_숭실대학교 걷고싶은 거리 녹화사업_2차내역서-0222-제출용_내역서_화천가로화단21(0330)(복구)-6-1_메인경관도로 도로숲조성공사 2" xfId="4049" xr:uid="{00000000-0005-0000-0000-00000C0D0000}"/>
    <cellStyle name="0_숭실대학교 걷고싶은 거리 녹화사업_2차내역서-0222-제출용_내역서_화천가로화단21(0330)(복구)-6-1_메인경관도로 도로숲조성공사(상무님)" xfId="4050" xr:uid="{00000000-0005-0000-0000-00000D0D0000}"/>
    <cellStyle name="0_숭실대학교 걷고싶은 거리 녹화사업_2차내역서-0222-제출용_내역서_화천가로화단21(0330)(복구)-6-1_메인경관도로 도로숲조성공사(상무님) 2" xfId="4051" xr:uid="{00000000-0005-0000-0000-00000E0D0000}"/>
    <cellStyle name="0_숭실대학교 걷고싶은 거리 녹화사업_2차내역서-0222-제출용_내역서_화천가로화단21(0330)(복구)-6-1_메인경관도로 도로숲조성공사(착공계)" xfId="4052" xr:uid="{00000000-0005-0000-0000-00000F0D0000}"/>
    <cellStyle name="0_숭실대학교 걷고싶은 거리 녹화사업_2차내역서-0222-제출용_내역서_화천가로화단21(0330)(복구)-6-1_메인경관도로 도로숲조성공사(착공계) 2" xfId="4053" xr:uid="{00000000-0005-0000-0000-0000100D0000}"/>
    <cellStyle name="0_숭실대학교 걷고싶은 거리 녹화사업_2차내역서-0222-제출용_내역서_화천가로화단21(0330)(복구)-6-1_메인경관도로 도로숲조성공사(착공계-제출)" xfId="4054" xr:uid="{00000000-0005-0000-0000-0000110D0000}"/>
    <cellStyle name="0_숭실대학교 걷고싶은 거리 녹화사업_2차내역서-0222-제출용_내역서_화천가로화단21(0330)(복구)-6-1_메인경관도로 도로숲조성공사(착공계-제출) 2" xfId="4055" xr:uid="{00000000-0005-0000-0000-0000120D0000}"/>
    <cellStyle name="0_숭실대학교 걷고싶은 거리 녹화사업_2차내역서-0222-제출용_내역서0903" xfId="4056" xr:uid="{00000000-0005-0000-0000-0000130D0000}"/>
    <cellStyle name="0_숭실대학교 걷고싶은 거리 녹화사업_2차내역서-0222-제출용_내역서0903 2" xfId="4057" xr:uid="{00000000-0005-0000-0000-0000140D0000}"/>
    <cellStyle name="0_숭실대학교 걷고싶은 거리 녹화사업_2차내역서-0222-제출용_내역서0903_화천가로화단21(0330)(복구)-6-1" xfId="4058" xr:uid="{00000000-0005-0000-0000-0000150D0000}"/>
    <cellStyle name="0_숭실대학교 걷고싶은 거리 녹화사업_2차내역서-0222-제출용_내역서0903_화천가로화단21(0330)(복구)-6-1 2" xfId="4059" xr:uid="{00000000-0005-0000-0000-0000160D0000}"/>
    <cellStyle name="0_숭실대학교 걷고싶은 거리 녹화사업_2차내역서-0222-제출용_내역서0903_화천가로화단21(0330)(복구)-6-1_메인경관도로 도로숲조성공사" xfId="4060" xr:uid="{00000000-0005-0000-0000-0000170D0000}"/>
    <cellStyle name="0_숭실대학교 걷고싶은 거리 녹화사업_2차내역서-0222-제출용_내역서0903_화천가로화단21(0330)(복구)-6-1_메인경관도로 도로숲조성공사 2" xfId="4061" xr:uid="{00000000-0005-0000-0000-0000180D0000}"/>
    <cellStyle name="0_숭실대학교 걷고싶은 거리 녹화사업_2차내역서-0222-제출용_내역서0903_화천가로화단21(0330)(복구)-6-1_메인경관도로 도로숲조성공사(상무님)" xfId="4062" xr:uid="{00000000-0005-0000-0000-0000190D0000}"/>
    <cellStyle name="0_숭실대학교 걷고싶은 거리 녹화사업_2차내역서-0222-제출용_내역서0903_화천가로화단21(0330)(복구)-6-1_메인경관도로 도로숲조성공사(상무님) 2" xfId="4063" xr:uid="{00000000-0005-0000-0000-00001A0D0000}"/>
    <cellStyle name="0_숭실대학교 걷고싶은 거리 녹화사업_2차내역서-0222-제출용_내역서0903_화천가로화단21(0330)(복구)-6-1_메인경관도로 도로숲조성공사(착공계)" xfId="4064" xr:uid="{00000000-0005-0000-0000-00001B0D0000}"/>
    <cellStyle name="0_숭실대학교 걷고싶은 거리 녹화사업_2차내역서-0222-제출용_내역서0903_화천가로화단21(0330)(복구)-6-1_메인경관도로 도로숲조성공사(착공계) 2" xfId="4065" xr:uid="{00000000-0005-0000-0000-00001C0D0000}"/>
    <cellStyle name="0_숭실대학교 걷고싶은 거리 녹화사업_2차내역서-0222-제출용_내역서0903_화천가로화단21(0330)(복구)-6-1_메인경관도로 도로숲조성공사(착공계-제출)" xfId="4066" xr:uid="{00000000-0005-0000-0000-00001D0D0000}"/>
    <cellStyle name="0_숭실대학교 걷고싶은 거리 녹화사업_2차내역서-0222-제출용_내역서0903_화천가로화단21(0330)(복구)-6-1_메인경관도로 도로숲조성공사(착공계-제출) 2" xfId="4067" xr:uid="{00000000-0005-0000-0000-00001E0D0000}"/>
    <cellStyle name="0_숭실대학교 걷고싶은 거리 녹화사업_2차내역서-0222-제출용_화천가로화단21(0330)(복구)-6-1" xfId="4068" xr:uid="{00000000-0005-0000-0000-00001F0D0000}"/>
    <cellStyle name="0_숭실대학교 걷고싶은 거리 녹화사업_2차내역서-0222-제출용_화천가로화단21(0330)(복구)-6-1 2" xfId="4069" xr:uid="{00000000-0005-0000-0000-0000200D0000}"/>
    <cellStyle name="0_숭실대학교 걷고싶은 거리 녹화사업_2차내역서-0222-제출용_화천가로화단21(0330)(복구)-6-1_메인경관도로 도로숲조성공사" xfId="4070" xr:uid="{00000000-0005-0000-0000-0000210D0000}"/>
    <cellStyle name="0_숭실대학교 걷고싶은 거리 녹화사업_2차내역서-0222-제출용_화천가로화단21(0330)(복구)-6-1_메인경관도로 도로숲조성공사 2" xfId="4071" xr:uid="{00000000-0005-0000-0000-0000220D0000}"/>
    <cellStyle name="0_숭실대학교 걷고싶은 거리 녹화사업_2차내역서-0222-제출용_화천가로화단21(0330)(복구)-6-1_메인경관도로 도로숲조성공사(상무님)" xfId="4072" xr:uid="{00000000-0005-0000-0000-0000230D0000}"/>
    <cellStyle name="0_숭실대학교 걷고싶은 거리 녹화사업_2차내역서-0222-제출용_화천가로화단21(0330)(복구)-6-1_메인경관도로 도로숲조성공사(상무님) 2" xfId="4073" xr:uid="{00000000-0005-0000-0000-0000240D0000}"/>
    <cellStyle name="0_숭실대학교 걷고싶은 거리 녹화사업_2차내역서-0222-제출용_화천가로화단21(0330)(복구)-6-1_메인경관도로 도로숲조성공사(착공계)" xfId="4074" xr:uid="{00000000-0005-0000-0000-0000250D0000}"/>
    <cellStyle name="0_숭실대학교 걷고싶은 거리 녹화사업_2차내역서-0222-제출용_화천가로화단21(0330)(복구)-6-1_메인경관도로 도로숲조성공사(착공계) 2" xfId="4075" xr:uid="{00000000-0005-0000-0000-0000260D0000}"/>
    <cellStyle name="0_숭실대학교 걷고싶은 거리 녹화사업_2차내역서-0222-제출용_화천가로화단21(0330)(복구)-6-1_메인경관도로 도로숲조성공사(착공계-제출)" xfId="4076" xr:uid="{00000000-0005-0000-0000-0000270D0000}"/>
    <cellStyle name="0_숭실대학교 걷고싶은 거리 녹화사업_2차내역서-0222-제출용_화천가로화단21(0330)(복구)-6-1_메인경관도로 도로숲조성공사(착공계-제출) 2" xfId="4077" xr:uid="{00000000-0005-0000-0000-0000280D0000}"/>
    <cellStyle name="0_숭실대학교 걷고싶은 거리 녹화사업_내역서" xfId="4078" xr:uid="{00000000-0005-0000-0000-0000290D0000}"/>
    <cellStyle name="0_숭실대학교 걷고싶은 거리 녹화사업_내역서 2" xfId="4079" xr:uid="{00000000-0005-0000-0000-00002A0D0000}"/>
    <cellStyle name="0_숭실대학교 걷고싶은 거리 녹화사업_내역서_화천가로화단21(0330)(복구)-6-1" xfId="4080" xr:uid="{00000000-0005-0000-0000-00002B0D0000}"/>
    <cellStyle name="0_숭실대학교 걷고싶은 거리 녹화사업_내역서_화천가로화단21(0330)(복구)-6-1 2" xfId="4081" xr:uid="{00000000-0005-0000-0000-00002C0D0000}"/>
    <cellStyle name="0_숭실대학교 걷고싶은 거리 녹화사업_내역서_화천가로화단21(0330)(복구)-6-1_메인경관도로 도로숲조성공사" xfId="4082" xr:uid="{00000000-0005-0000-0000-00002D0D0000}"/>
    <cellStyle name="0_숭실대학교 걷고싶은 거리 녹화사업_내역서_화천가로화단21(0330)(복구)-6-1_메인경관도로 도로숲조성공사 2" xfId="4083" xr:uid="{00000000-0005-0000-0000-00002E0D0000}"/>
    <cellStyle name="0_숭실대학교 걷고싶은 거리 녹화사업_내역서_화천가로화단21(0330)(복구)-6-1_메인경관도로 도로숲조성공사(상무님)" xfId="4084" xr:uid="{00000000-0005-0000-0000-00002F0D0000}"/>
    <cellStyle name="0_숭실대학교 걷고싶은 거리 녹화사업_내역서_화천가로화단21(0330)(복구)-6-1_메인경관도로 도로숲조성공사(상무님) 2" xfId="4085" xr:uid="{00000000-0005-0000-0000-0000300D0000}"/>
    <cellStyle name="0_숭실대학교 걷고싶은 거리 녹화사업_내역서_화천가로화단21(0330)(복구)-6-1_메인경관도로 도로숲조성공사(착공계)" xfId="4086" xr:uid="{00000000-0005-0000-0000-0000310D0000}"/>
    <cellStyle name="0_숭실대학교 걷고싶은 거리 녹화사업_내역서_화천가로화단21(0330)(복구)-6-1_메인경관도로 도로숲조성공사(착공계) 2" xfId="4087" xr:uid="{00000000-0005-0000-0000-0000320D0000}"/>
    <cellStyle name="0_숭실대학교 걷고싶은 거리 녹화사업_내역서_화천가로화단21(0330)(복구)-6-1_메인경관도로 도로숲조성공사(착공계-제출)" xfId="4088" xr:uid="{00000000-0005-0000-0000-0000330D0000}"/>
    <cellStyle name="0_숭실대학교 걷고싶은 거리 녹화사업_내역서_화천가로화단21(0330)(복구)-6-1_메인경관도로 도로숲조성공사(착공계-제출) 2" xfId="4089" xr:uid="{00000000-0005-0000-0000-0000340D0000}"/>
    <cellStyle name="0_숭실대학교 걷고싶은 거리 녹화사업_내역서-0223조경-제출용" xfId="4090" xr:uid="{00000000-0005-0000-0000-0000350D0000}"/>
    <cellStyle name="0_숭실대학교 걷고싶은 거리 녹화사업_내역서-0223조경-제출용 2" xfId="4091" xr:uid="{00000000-0005-0000-0000-0000360D0000}"/>
    <cellStyle name="0_숭실대학교 걷고싶은 거리 녹화사업_내역서-0223조경-제출용_8단지-제출용" xfId="4092" xr:uid="{00000000-0005-0000-0000-0000370D0000}"/>
    <cellStyle name="0_숭실대학교 걷고싶은 거리 녹화사업_내역서-0223조경-제출용_8단지-제출용 2" xfId="4093" xr:uid="{00000000-0005-0000-0000-0000380D0000}"/>
    <cellStyle name="0_숭실대학교 걷고싶은 거리 녹화사업_내역서-0223조경-제출용_8단지-제출용_내역서" xfId="4094" xr:uid="{00000000-0005-0000-0000-0000390D0000}"/>
    <cellStyle name="0_숭실대학교 걷고싶은 거리 녹화사업_내역서-0223조경-제출용_8단지-제출용_내역서 2" xfId="4095" xr:uid="{00000000-0005-0000-0000-00003A0D0000}"/>
    <cellStyle name="0_숭실대학교 걷고싶은 거리 녹화사업_내역서-0223조경-제출용_8단지-제출용_내역서_화천가로화단21(0330)(복구)-6-1" xfId="4096" xr:uid="{00000000-0005-0000-0000-00003B0D0000}"/>
    <cellStyle name="0_숭실대학교 걷고싶은 거리 녹화사업_내역서-0223조경-제출용_8단지-제출용_내역서_화천가로화단21(0330)(복구)-6-1 2" xfId="4097" xr:uid="{00000000-0005-0000-0000-00003C0D0000}"/>
    <cellStyle name="0_숭실대학교 걷고싶은 거리 녹화사업_내역서-0223조경-제출용_8단지-제출용_내역서_화천가로화단21(0330)(복구)-6-1_메인경관도로 도로숲조성공사" xfId="4098" xr:uid="{00000000-0005-0000-0000-00003D0D0000}"/>
    <cellStyle name="0_숭실대학교 걷고싶은 거리 녹화사업_내역서-0223조경-제출용_8단지-제출용_내역서_화천가로화단21(0330)(복구)-6-1_메인경관도로 도로숲조성공사 2" xfId="4099" xr:uid="{00000000-0005-0000-0000-00003E0D0000}"/>
    <cellStyle name="0_숭실대학교 걷고싶은 거리 녹화사업_내역서-0223조경-제출용_8단지-제출용_내역서_화천가로화단21(0330)(복구)-6-1_메인경관도로 도로숲조성공사(상무님)" xfId="4100" xr:uid="{00000000-0005-0000-0000-00003F0D0000}"/>
    <cellStyle name="0_숭실대학교 걷고싶은 거리 녹화사업_내역서-0223조경-제출용_8단지-제출용_내역서_화천가로화단21(0330)(복구)-6-1_메인경관도로 도로숲조성공사(상무님) 2" xfId="4101" xr:uid="{00000000-0005-0000-0000-0000400D0000}"/>
    <cellStyle name="0_숭실대학교 걷고싶은 거리 녹화사업_내역서-0223조경-제출용_8단지-제출용_내역서_화천가로화단21(0330)(복구)-6-1_메인경관도로 도로숲조성공사(착공계)" xfId="4102" xr:uid="{00000000-0005-0000-0000-0000410D0000}"/>
    <cellStyle name="0_숭실대학교 걷고싶은 거리 녹화사업_내역서-0223조경-제출용_8단지-제출용_내역서_화천가로화단21(0330)(복구)-6-1_메인경관도로 도로숲조성공사(착공계) 2" xfId="4103" xr:uid="{00000000-0005-0000-0000-0000420D0000}"/>
    <cellStyle name="0_숭실대학교 걷고싶은 거리 녹화사업_내역서-0223조경-제출용_8단지-제출용_내역서_화천가로화단21(0330)(복구)-6-1_메인경관도로 도로숲조성공사(착공계-제출)" xfId="4104" xr:uid="{00000000-0005-0000-0000-0000430D0000}"/>
    <cellStyle name="0_숭실대학교 걷고싶은 거리 녹화사업_내역서-0223조경-제출용_8단지-제출용_내역서_화천가로화단21(0330)(복구)-6-1_메인경관도로 도로숲조성공사(착공계-제출) 2" xfId="4105" xr:uid="{00000000-0005-0000-0000-0000440D0000}"/>
    <cellStyle name="0_숭실대학교 걷고싶은 거리 녹화사업_내역서-0223조경-제출용_8단지-제출용_내역서0903" xfId="4106" xr:uid="{00000000-0005-0000-0000-0000450D0000}"/>
    <cellStyle name="0_숭실대학교 걷고싶은 거리 녹화사업_내역서-0223조경-제출용_8단지-제출용_내역서0903 2" xfId="4107" xr:uid="{00000000-0005-0000-0000-0000460D0000}"/>
    <cellStyle name="0_숭실대학교 걷고싶은 거리 녹화사업_내역서-0223조경-제출용_8단지-제출용_내역서0903_화천가로화단21(0330)(복구)-6-1" xfId="4108" xr:uid="{00000000-0005-0000-0000-0000470D0000}"/>
    <cellStyle name="0_숭실대학교 걷고싶은 거리 녹화사업_내역서-0223조경-제출용_8단지-제출용_내역서0903_화천가로화단21(0330)(복구)-6-1 2" xfId="4109" xr:uid="{00000000-0005-0000-0000-0000480D0000}"/>
    <cellStyle name="0_숭실대학교 걷고싶은 거리 녹화사업_내역서-0223조경-제출용_8단지-제출용_내역서0903_화천가로화단21(0330)(복구)-6-1_메인경관도로 도로숲조성공사" xfId="4110" xr:uid="{00000000-0005-0000-0000-0000490D0000}"/>
    <cellStyle name="0_숭실대학교 걷고싶은 거리 녹화사업_내역서-0223조경-제출용_8단지-제출용_내역서0903_화천가로화단21(0330)(복구)-6-1_메인경관도로 도로숲조성공사 2" xfId="4111" xr:uid="{00000000-0005-0000-0000-00004A0D0000}"/>
    <cellStyle name="0_숭실대학교 걷고싶은 거리 녹화사업_내역서-0223조경-제출용_8단지-제출용_내역서0903_화천가로화단21(0330)(복구)-6-1_메인경관도로 도로숲조성공사(상무님)" xfId="4112" xr:uid="{00000000-0005-0000-0000-00004B0D0000}"/>
    <cellStyle name="0_숭실대학교 걷고싶은 거리 녹화사업_내역서-0223조경-제출용_8단지-제출용_내역서0903_화천가로화단21(0330)(복구)-6-1_메인경관도로 도로숲조성공사(상무님) 2" xfId="4113" xr:uid="{00000000-0005-0000-0000-00004C0D0000}"/>
    <cellStyle name="0_숭실대학교 걷고싶은 거리 녹화사업_내역서-0223조경-제출용_8단지-제출용_내역서0903_화천가로화단21(0330)(복구)-6-1_메인경관도로 도로숲조성공사(착공계)" xfId="4114" xr:uid="{00000000-0005-0000-0000-00004D0D0000}"/>
    <cellStyle name="0_숭실대학교 걷고싶은 거리 녹화사업_내역서-0223조경-제출용_8단지-제출용_내역서0903_화천가로화단21(0330)(복구)-6-1_메인경관도로 도로숲조성공사(착공계) 2" xfId="4115" xr:uid="{00000000-0005-0000-0000-00004E0D0000}"/>
    <cellStyle name="0_숭실대학교 걷고싶은 거리 녹화사업_내역서-0223조경-제출용_8단지-제출용_내역서0903_화천가로화단21(0330)(복구)-6-1_메인경관도로 도로숲조성공사(착공계-제출)" xfId="4116" xr:uid="{00000000-0005-0000-0000-00004F0D0000}"/>
    <cellStyle name="0_숭실대학교 걷고싶은 거리 녹화사업_내역서-0223조경-제출용_8단지-제출용_내역서0903_화천가로화단21(0330)(복구)-6-1_메인경관도로 도로숲조성공사(착공계-제출) 2" xfId="4117" xr:uid="{00000000-0005-0000-0000-0000500D0000}"/>
    <cellStyle name="0_숭실대학교 걷고싶은 거리 녹화사업_내역서-0223조경-제출용_8단지-제출용_화천가로화단21(0330)(복구)-6-1" xfId="4118" xr:uid="{00000000-0005-0000-0000-0000510D0000}"/>
    <cellStyle name="0_숭실대학교 걷고싶은 거리 녹화사업_내역서-0223조경-제출용_8단지-제출용_화천가로화단21(0330)(복구)-6-1 2" xfId="4119" xr:uid="{00000000-0005-0000-0000-0000520D0000}"/>
    <cellStyle name="0_숭실대학교 걷고싶은 거리 녹화사업_내역서-0223조경-제출용_8단지-제출용_화천가로화단21(0330)(복구)-6-1_메인경관도로 도로숲조성공사" xfId="4120" xr:uid="{00000000-0005-0000-0000-0000530D0000}"/>
    <cellStyle name="0_숭실대학교 걷고싶은 거리 녹화사업_내역서-0223조경-제출용_8단지-제출용_화천가로화단21(0330)(복구)-6-1_메인경관도로 도로숲조성공사 2" xfId="4121" xr:uid="{00000000-0005-0000-0000-0000540D0000}"/>
    <cellStyle name="0_숭실대학교 걷고싶은 거리 녹화사업_내역서-0223조경-제출용_8단지-제출용_화천가로화단21(0330)(복구)-6-1_메인경관도로 도로숲조성공사(상무님)" xfId="4122" xr:uid="{00000000-0005-0000-0000-0000550D0000}"/>
    <cellStyle name="0_숭실대학교 걷고싶은 거리 녹화사업_내역서-0223조경-제출용_8단지-제출용_화천가로화단21(0330)(복구)-6-1_메인경관도로 도로숲조성공사(상무님) 2" xfId="4123" xr:uid="{00000000-0005-0000-0000-0000560D0000}"/>
    <cellStyle name="0_숭실대학교 걷고싶은 거리 녹화사업_내역서-0223조경-제출용_8단지-제출용_화천가로화단21(0330)(복구)-6-1_메인경관도로 도로숲조성공사(착공계)" xfId="4124" xr:uid="{00000000-0005-0000-0000-0000570D0000}"/>
    <cellStyle name="0_숭실대학교 걷고싶은 거리 녹화사업_내역서-0223조경-제출용_8단지-제출용_화천가로화단21(0330)(복구)-6-1_메인경관도로 도로숲조성공사(착공계) 2" xfId="4125" xr:uid="{00000000-0005-0000-0000-0000580D0000}"/>
    <cellStyle name="0_숭실대학교 걷고싶은 거리 녹화사업_내역서-0223조경-제출용_8단지-제출용_화천가로화단21(0330)(복구)-6-1_메인경관도로 도로숲조성공사(착공계-제출)" xfId="4126" xr:uid="{00000000-0005-0000-0000-0000590D0000}"/>
    <cellStyle name="0_숭실대학교 걷고싶은 거리 녹화사업_내역서-0223조경-제출용_8단지-제출용_화천가로화단21(0330)(복구)-6-1_메인경관도로 도로숲조성공사(착공계-제출) 2" xfId="4127" xr:uid="{00000000-0005-0000-0000-00005A0D0000}"/>
    <cellStyle name="0_숭실대학교 걷고싶은 거리 녹화사업_내역서-0223조경-제출용_내역서" xfId="4128" xr:uid="{00000000-0005-0000-0000-00005B0D0000}"/>
    <cellStyle name="0_숭실대학교 걷고싶은 거리 녹화사업_내역서-0223조경-제출용_내역서 2" xfId="4129" xr:uid="{00000000-0005-0000-0000-00005C0D0000}"/>
    <cellStyle name="0_숭실대학교 걷고싶은 거리 녹화사업_내역서-0223조경-제출용_내역서_내역서" xfId="4130" xr:uid="{00000000-0005-0000-0000-00005D0D0000}"/>
    <cellStyle name="0_숭실대학교 걷고싶은 거리 녹화사업_내역서-0223조경-제출용_내역서_내역서 2" xfId="4131" xr:uid="{00000000-0005-0000-0000-00005E0D0000}"/>
    <cellStyle name="0_숭실대학교 걷고싶은 거리 녹화사업_내역서-0223조경-제출용_내역서_내역서_화천가로화단21(0330)(복구)-6-1" xfId="4132" xr:uid="{00000000-0005-0000-0000-00005F0D0000}"/>
    <cellStyle name="0_숭실대학교 걷고싶은 거리 녹화사업_내역서-0223조경-제출용_내역서_내역서_화천가로화단21(0330)(복구)-6-1 2" xfId="4133" xr:uid="{00000000-0005-0000-0000-0000600D0000}"/>
    <cellStyle name="0_숭실대학교 걷고싶은 거리 녹화사업_내역서-0223조경-제출용_내역서_내역서_화천가로화단21(0330)(복구)-6-1_메인경관도로 도로숲조성공사" xfId="4134" xr:uid="{00000000-0005-0000-0000-0000610D0000}"/>
    <cellStyle name="0_숭실대학교 걷고싶은 거리 녹화사업_내역서-0223조경-제출용_내역서_내역서_화천가로화단21(0330)(복구)-6-1_메인경관도로 도로숲조성공사 2" xfId="4135" xr:uid="{00000000-0005-0000-0000-0000620D0000}"/>
    <cellStyle name="0_숭실대학교 걷고싶은 거리 녹화사업_내역서-0223조경-제출용_내역서_내역서_화천가로화단21(0330)(복구)-6-1_메인경관도로 도로숲조성공사(상무님)" xfId="4136" xr:uid="{00000000-0005-0000-0000-0000630D0000}"/>
    <cellStyle name="0_숭실대학교 걷고싶은 거리 녹화사업_내역서-0223조경-제출용_내역서_내역서_화천가로화단21(0330)(복구)-6-1_메인경관도로 도로숲조성공사(상무님) 2" xfId="4137" xr:uid="{00000000-0005-0000-0000-0000640D0000}"/>
    <cellStyle name="0_숭실대학교 걷고싶은 거리 녹화사업_내역서-0223조경-제출용_내역서_내역서_화천가로화단21(0330)(복구)-6-1_메인경관도로 도로숲조성공사(착공계)" xfId="4138" xr:uid="{00000000-0005-0000-0000-0000650D0000}"/>
    <cellStyle name="0_숭실대학교 걷고싶은 거리 녹화사업_내역서-0223조경-제출용_내역서_내역서_화천가로화단21(0330)(복구)-6-1_메인경관도로 도로숲조성공사(착공계) 2" xfId="4139" xr:uid="{00000000-0005-0000-0000-0000660D0000}"/>
    <cellStyle name="0_숭실대학교 걷고싶은 거리 녹화사업_내역서-0223조경-제출용_내역서_내역서_화천가로화단21(0330)(복구)-6-1_메인경관도로 도로숲조성공사(착공계-제출)" xfId="4140" xr:uid="{00000000-0005-0000-0000-0000670D0000}"/>
    <cellStyle name="0_숭실대학교 걷고싶은 거리 녹화사업_내역서-0223조경-제출용_내역서_내역서_화천가로화단21(0330)(복구)-6-1_메인경관도로 도로숲조성공사(착공계-제출) 2" xfId="4141" xr:uid="{00000000-0005-0000-0000-0000680D0000}"/>
    <cellStyle name="0_숭실대학교 걷고싶은 거리 녹화사업_내역서-0223조경-제출용_내역서_내역서0903" xfId="4142" xr:uid="{00000000-0005-0000-0000-0000690D0000}"/>
    <cellStyle name="0_숭실대학교 걷고싶은 거리 녹화사업_내역서-0223조경-제출용_내역서_내역서0903 2" xfId="4143" xr:uid="{00000000-0005-0000-0000-00006A0D0000}"/>
    <cellStyle name="0_숭실대학교 걷고싶은 거리 녹화사업_내역서-0223조경-제출용_내역서_내역서0903_화천가로화단21(0330)(복구)-6-1" xfId="4144" xr:uid="{00000000-0005-0000-0000-00006B0D0000}"/>
    <cellStyle name="0_숭실대학교 걷고싶은 거리 녹화사업_내역서-0223조경-제출용_내역서_내역서0903_화천가로화단21(0330)(복구)-6-1 2" xfId="4145" xr:uid="{00000000-0005-0000-0000-00006C0D0000}"/>
    <cellStyle name="0_숭실대학교 걷고싶은 거리 녹화사업_내역서-0223조경-제출용_내역서_내역서0903_화천가로화단21(0330)(복구)-6-1_메인경관도로 도로숲조성공사" xfId="4146" xr:uid="{00000000-0005-0000-0000-00006D0D0000}"/>
    <cellStyle name="0_숭실대학교 걷고싶은 거리 녹화사업_내역서-0223조경-제출용_내역서_내역서0903_화천가로화단21(0330)(복구)-6-1_메인경관도로 도로숲조성공사 2" xfId="4147" xr:uid="{00000000-0005-0000-0000-00006E0D0000}"/>
    <cellStyle name="0_숭실대학교 걷고싶은 거리 녹화사업_내역서-0223조경-제출용_내역서_내역서0903_화천가로화단21(0330)(복구)-6-1_메인경관도로 도로숲조성공사(상무님)" xfId="4148" xr:uid="{00000000-0005-0000-0000-00006F0D0000}"/>
    <cellStyle name="0_숭실대학교 걷고싶은 거리 녹화사업_내역서-0223조경-제출용_내역서_내역서0903_화천가로화단21(0330)(복구)-6-1_메인경관도로 도로숲조성공사(상무님) 2" xfId="4149" xr:uid="{00000000-0005-0000-0000-0000700D0000}"/>
    <cellStyle name="0_숭실대학교 걷고싶은 거리 녹화사업_내역서-0223조경-제출용_내역서_내역서0903_화천가로화단21(0330)(복구)-6-1_메인경관도로 도로숲조성공사(착공계)" xfId="4150" xr:uid="{00000000-0005-0000-0000-0000710D0000}"/>
    <cellStyle name="0_숭실대학교 걷고싶은 거리 녹화사업_내역서-0223조경-제출용_내역서_내역서0903_화천가로화단21(0330)(복구)-6-1_메인경관도로 도로숲조성공사(착공계) 2" xfId="4151" xr:uid="{00000000-0005-0000-0000-0000720D0000}"/>
    <cellStyle name="0_숭실대학교 걷고싶은 거리 녹화사업_내역서-0223조경-제출용_내역서_내역서0903_화천가로화단21(0330)(복구)-6-1_메인경관도로 도로숲조성공사(착공계-제출)" xfId="4152" xr:uid="{00000000-0005-0000-0000-0000730D0000}"/>
    <cellStyle name="0_숭실대학교 걷고싶은 거리 녹화사업_내역서-0223조경-제출용_내역서_내역서0903_화천가로화단21(0330)(복구)-6-1_메인경관도로 도로숲조성공사(착공계-제출) 2" xfId="4153" xr:uid="{00000000-0005-0000-0000-0000740D0000}"/>
    <cellStyle name="0_숭실대학교 걷고싶은 거리 녹화사업_내역서-0223조경-제출용_내역서_화천가로화단21(0330)(복구)-6-1" xfId="4154" xr:uid="{00000000-0005-0000-0000-0000750D0000}"/>
    <cellStyle name="0_숭실대학교 걷고싶은 거리 녹화사업_내역서-0223조경-제출용_내역서_화천가로화단21(0330)(복구)-6-1 2" xfId="4155" xr:uid="{00000000-0005-0000-0000-0000760D0000}"/>
    <cellStyle name="0_숭실대학교 걷고싶은 거리 녹화사업_내역서-0223조경-제출용_내역서_화천가로화단21(0330)(복구)-6-1_메인경관도로 도로숲조성공사" xfId="4156" xr:uid="{00000000-0005-0000-0000-0000770D0000}"/>
    <cellStyle name="0_숭실대학교 걷고싶은 거리 녹화사업_내역서-0223조경-제출용_내역서_화천가로화단21(0330)(복구)-6-1_메인경관도로 도로숲조성공사 2" xfId="4157" xr:uid="{00000000-0005-0000-0000-0000780D0000}"/>
    <cellStyle name="0_숭실대학교 걷고싶은 거리 녹화사업_내역서-0223조경-제출용_내역서_화천가로화단21(0330)(복구)-6-1_메인경관도로 도로숲조성공사(상무님)" xfId="4158" xr:uid="{00000000-0005-0000-0000-0000790D0000}"/>
    <cellStyle name="0_숭실대학교 걷고싶은 거리 녹화사업_내역서-0223조경-제출용_내역서_화천가로화단21(0330)(복구)-6-1_메인경관도로 도로숲조성공사(상무님) 2" xfId="4159" xr:uid="{00000000-0005-0000-0000-00007A0D0000}"/>
    <cellStyle name="0_숭실대학교 걷고싶은 거리 녹화사업_내역서-0223조경-제출용_내역서_화천가로화단21(0330)(복구)-6-1_메인경관도로 도로숲조성공사(착공계)" xfId="4160" xr:uid="{00000000-0005-0000-0000-00007B0D0000}"/>
    <cellStyle name="0_숭실대학교 걷고싶은 거리 녹화사업_내역서-0223조경-제출용_내역서_화천가로화단21(0330)(복구)-6-1_메인경관도로 도로숲조성공사(착공계) 2" xfId="4161" xr:uid="{00000000-0005-0000-0000-00007C0D0000}"/>
    <cellStyle name="0_숭실대학교 걷고싶은 거리 녹화사업_내역서-0223조경-제출용_내역서_화천가로화단21(0330)(복구)-6-1_메인경관도로 도로숲조성공사(착공계-제출)" xfId="4162" xr:uid="{00000000-0005-0000-0000-00007D0D0000}"/>
    <cellStyle name="0_숭실대학교 걷고싶은 거리 녹화사업_내역서-0223조경-제출용_내역서_화천가로화단21(0330)(복구)-6-1_메인경관도로 도로숲조성공사(착공계-제출) 2" xfId="4163" xr:uid="{00000000-0005-0000-0000-00007E0D0000}"/>
    <cellStyle name="0_숭실대학교 걷고싶은 거리 녹화사업_내역서-0223조경-제출용_내역서-0309조경-제출용" xfId="4164" xr:uid="{00000000-0005-0000-0000-00007F0D0000}"/>
    <cellStyle name="0_숭실대학교 걷고싶은 거리 녹화사업_내역서-0223조경-제출용_내역서-0309조경-제출용 2" xfId="4165" xr:uid="{00000000-0005-0000-0000-0000800D0000}"/>
    <cellStyle name="0_숭실대학교 걷고싶은 거리 녹화사업_내역서-0223조경-제출용_내역서-0309조경-제출용_내역서" xfId="4166" xr:uid="{00000000-0005-0000-0000-0000810D0000}"/>
    <cellStyle name="0_숭실대학교 걷고싶은 거리 녹화사업_내역서-0223조경-제출용_내역서-0309조경-제출용_내역서 2" xfId="4167" xr:uid="{00000000-0005-0000-0000-0000820D0000}"/>
    <cellStyle name="0_숭실대학교 걷고싶은 거리 녹화사업_내역서-0223조경-제출용_내역서-0309조경-제출용_내역서_화천가로화단21(0330)(복구)-6-1" xfId="4168" xr:uid="{00000000-0005-0000-0000-0000830D0000}"/>
    <cellStyle name="0_숭실대학교 걷고싶은 거리 녹화사업_내역서-0223조경-제출용_내역서-0309조경-제출용_내역서_화천가로화단21(0330)(복구)-6-1 2" xfId="4169" xr:uid="{00000000-0005-0000-0000-0000840D0000}"/>
    <cellStyle name="0_숭실대학교 걷고싶은 거리 녹화사업_내역서-0223조경-제출용_내역서-0309조경-제출용_내역서_화천가로화단21(0330)(복구)-6-1_메인경관도로 도로숲조성공사" xfId="4170" xr:uid="{00000000-0005-0000-0000-0000850D0000}"/>
    <cellStyle name="0_숭실대학교 걷고싶은 거리 녹화사업_내역서-0223조경-제출용_내역서-0309조경-제출용_내역서_화천가로화단21(0330)(복구)-6-1_메인경관도로 도로숲조성공사 2" xfId="4171" xr:uid="{00000000-0005-0000-0000-0000860D0000}"/>
    <cellStyle name="0_숭실대학교 걷고싶은 거리 녹화사업_내역서-0223조경-제출용_내역서-0309조경-제출용_내역서_화천가로화단21(0330)(복구)-6-1_메인경관도로 도로숲조성공사(상무님)" xfId="4172" xr:uid="{00000000-0005-0000-0000-0000870D0000}"/>
    <cellStyle name="0_숭실대학교 걷고싶은 거리 녹화사업_내역서-0223조경-제출용_내역서-0309조경-제출용_내역서_화천가로화단21(0330)(복구)-6-1_메인경관도로 도로숲조성공사(상무님) 2" xfId="4173" xr:uid="{00000000-0005-0000-0000-0000880D0000}"/>
    <cellStyle name="0_숭실대학교 걷고싶은 거리 녹화사업_내역서-0223조경-제출용_내역서-0309조경-제출용_내역서_화천가로화단21(0330)(복구)-6-1_메인경관도로 도로숲조성공사(착공계)" xfId="4174" xr:uid="{00000000-0005-0000-0000-0000890D0000}"/>
    <cellStyle name="0_숭실대학교 걷고싶은 거리 녹화사업_내역서-0223조경-제출용_내역서-0309조경-제출용_내역서_화천가로화단21(0330)(복구)-6-1_메인경관도로 도로숲조성공사(착공계) 2" xfId="4175" xr:uid="{00000000-0005-0000-0000-00008A0D0000}"/>
    <cellStyle name="0_숭실대학교 걷고싶은 거리 녹화사업_내역서-0223조경-제출용_내역서-0309조경-제출용_내역서_화천가로화단21(0330)(복구)-6-1_메인경관도로 도로숲조성공사(착공계-제출)" xfId="4176" xr:uid="{00000000-0005-0000-0000-00008B0D0000}"/>
    <cellStyle name="0_숭실대학교 걷고싶은 거리 녹화사업_내역서-0223조경-제출용_내역서-0309조경-제출용_내역서_화천가로화단21(0330)(복구)-6-1_메인경관도로 도로숲조성공사(착공계-제출) 2" xfId="4177" xr:uid="{00000000-0005-0000-0000-00008C0D0000}"/>
    <cellStyle name="0_숭실대학교 걷고싶은 거리 녹화사업_내역서-0223조경-제출용_내역서-0309조경-제출용_내역서0903" xfId="4178" xr:uid="{00000000-0005-0000-0000-00008D0D0000}"/>
    <cellStyle name="0_숭실대학교 걷고싶은 거리 녹화사업_내역서-0223조경-제출용_내역서-0309조경-제출용_내역서0903 2" xfId="4179" xr:uid="{00000000-0005-0000-0000-00008E0D0000}"/>
    <cellStyle name="0_숭실대학교 걷고싶은 거리 녹화사업_내역서-0223조경-제출용_내역서-0309조경-제출용_내역서0903_화천가로화단21(0330)(복구)-6-1" xfId="4180" xr:uid="{00000000-0005-0000-0000-00008F0D0000}"/>
    <cellStyle name="0_숭실대학교 걷고싶은 거리 녹화사업_내역서-0223조경-제출용_내역서-0309조경-제출용_내역서0903_화천가로화단21(0330)(복구)-6-1 2" xfId="4181" xr:uid="{00000000-0005-0000-0000-0000900D0000}"/>
    <cellStyle name="0_숭실대학교 걷고싶은 거리 녹화사업_내역서-0223조경-제출용_내역서-0309조경-제출용_내역서0903_화천가로화단21(0330)(복구)-6-1_메인경관도로 도로숲조성공사" xfId="4182" xr:uid="{00000000-0005-0000-0000-0000910D0000}"/>
    <cellStyle name="0_숭실대학교 걷고싶은 거리 녹화사업_내역서-0223조경-제출용_내역서-0309조경-제출용_내역서0903_화천가로화단21(0330)(복구)-6-1_메인경관도로 도로숲조성공사 2" xfId="4183" xr:uid="{00000000-0005-0000-0000-0000920D0000}"/>
    <cellStyle name="0_숭실대학교 걷고싶은 거리 녹화사업_내역서-0223조경-제출용_내역서-0309조경-제출용_내역서0903_화천가로화단21(0330)(복구)-6-1_메인경관도로 도로숲조성공사(상무님)" xfId="4184" xr:uid="{00000000-0005-0000-0000-0000930D0000}"/>
    <cellStyle name="0_숭실대학교 걷고싶은 거리 녹화사업_내역서-0223조경-제출용_내역서-0309조경-제출용_내역서0903_화천가로화단21(0330)(복구)-6-1_메인경관도로 도로숲조성공사(상무님) 2" xfId="4185" xr:uid="{00000000-0005-0000-0000-0000940D0000}"/>
    <cellStyle name="0_숭실대학교 걷고싶은 거리 녹화사업_내역서-0223조경-제출용_내역서-0309조경-제출용_내역서0903_화천가로화단21(0330)(복구)-6-1_메인경관도로 도로숲조성공사(착공계)" xfId="4186" xr:uid="{00000000-0005-0000-0000-0000950D0000}"/>
    <cellStyle name="0_숭실대학교 걷고싶은 거리 녹화사업_내역서-0223조경-제출용_내역서-0309조경-제출용_내역서0903_화천가로화단21(0330)(복구)-6-1_메인경관도로 도로숲조성공사(착공계) 2" xfId="4187" xr:uid="{00000000-0005-0000-0000-0000960D0000}"/>
    <cellStyle name="0_숭실대학교 걷고싶은 거리 녹화사업_내역서-0223조경-제출용_내역서-0309조경-제출용_내역서0903_화천가로화단21(0330)(복구)-6-1_메인경관도로 도로숲조성공사(착공계-제출)" xfId="4188" xr:uid="{00000000-0005-0000-0000-0000970D0000}"/>
    <cellStyle name="0_숭실대학교 걷고싶은 거리 녹화사업_내역서-0223조경-제출용_내역서-0309조경-제출용_내역서0903_화천가로화단21(0330)(복구)-6-1_메인경관도로 도로숲조성공사(착공계-제출) 2" xfId="4189" xr:uid="{00000000-0005-0000-0000-0000980D0000}"/>
    <cellStyle name="0_숭실대학교 걷고싶은 거리 녹화사업_내역서-0223조경-제출용_내역서-0309조경-제출용_화천가로화단21(0330)(복구)-6-1" xfId="4190" xr:uid="{00000000-0005-0000-0000-0000990D0000}"/>
    <cellStyle name="0_숭실대학교 걷고싶은 거리 녹화사업_내역서-0223조경-제출용_내역서-0309조경-제출용_화천가로화단21(0330)(복구)-6-1 2" xfId="4191" xr:uid="{00000000-0005-0000-0000-00009A0D0000}"/>
    <cellStyle name="0_숭실대학교 걷고싶은 거리 녹화사업_내역서-0223조경-제출용_내역서-0309조경-제출용_화천가로화단21(0330)(복구)-6-1_메인경관도로 도로숲조성공사" xfId="4192" xr:uid="{00000000-0005-0000-0000-00009B0D0000}"/>
    <cellStyle name="0_숭실대학교 걷고싶은 거리 녹화사업_내역서-0223조경-제출용_내역서-0309조경-제출용_화천가로화단21(0330)(복구)-6-1_메인경관도로 도로숲조성공사 2" xfId="4193" xr:uid="{00000000-0005-0000-0000-00009C0D0000}"/>
    <cellStyle name="0_숭실대학교 걷고싶은 거리 녹화사업_내역서-0223조경-제출용_내역서-0309조경-제출용_화천가로화단21(0330)(복구)-6-1_메인경관도로 도로숲조성공사(상무님)" xfId="4194" xr:uid="{00000000-0005-0000-0000-00009D0D0000}"/>
    <cellStyle name="0_숭실대학교 걷고싶은 거리 녹화사업_내역서-0223조경-제출용_내역서-0309조경-제출용_화천가로화단21(0330)(복구)-6-1_메인경관도로 도로숲조성공사(상무님) 2" xfId="4195" xr:uid="{00000000-0005-0000-0000-00009E0D0000}"/>
    <cellStyle name="0_숭실대학교 걷고싶은 거리 녹화사업_내역서-0223조경-제출용_내역서-0309조경-제출용_화천가로화단21(0330)(복구)-6-1_메인경관도로 도로숲조성공사(착공계)" xfId="4196" xr:uid="{00000000-0005-0000-0000-00009F0D0000}"/>
    <cellStyle name="0_숭실대학교 걷고싶은 거리 녹화사업_내역서-0223조경-제출용_내역서-0309조경-제출용_화천가로화단21(0330)(복구)-6-1_메인경관도로 도로숲조성공사(착공계) 2" xfId="4197" xr:uid="{00000000-0005-0000-0000-0000A00D0000}"/>
    <cellStyle name="0_숭실대학교 걷고싶은 거리 녹화사업_내역서-0223조경-제출용_내역서-0309조경-제출용_화천가로화단21(0330)(복구)-6-1_메인경관도로 도로숲조성공사(착공계-제출)" xfId="4198" xr:uid="{00000000-0005-0000-0000-0000A10D0000}"/>
    <cellStyle name="0_숭실대학교 걷고싶은 거리 녹화사업_내역서-0223조경-제출용_내역서-0309조경-제출용_화천가로화단21(0330)(복구)-6-1_메인경관도로 도로숲조성공사(착공계-제출) 2" xfId="4199" xr:uid="{00000000-0005-0000-0000-0000A20D0000}"/>
    <cellStyle name="0_숭실대학교 걷고싶은 거리 녹화사업_내역서-0223조경-제출용_내역서0331" xfId="4200" xr:uid="{00000000-0005-0000-0000-0000A30D0000}"/>
    <cellStyle name="0_숭실대학교 걷고싶은 거리 녹화사업_내역서-0223조경-제출용_내역서0331 2" xfId="4201" xr:uid="{00000000-0005-0000-0000-0000A40D0000}"/>
    <cellStyle name="0_숭실대학교 걷고싶은 거리 녹화사업_내역서-0223조경-제출용_내역서0331_내역서" xfId="4202" xr:uid="{00000000-0005-0000-0000-0000A50D0000}"/>
    <cellStyle name="0_숭실대학교 걷고싶은 거리 녹화사업_내역서-0223조경-제출용_내역서0331_내역서 2" xfId="4203" xr:uid="{00000000-0005-0000-0000-0000A60D0000}"/>
    <cellStyle name="0_숭실대학교 걷고싶은 거리 녹화사업_내역서-0223조경-제출용_내역서0331_내역서_화천가로화단21(0330)(복구)-6-1" xfId="4204" xr:uid="{00000000-0005-0000-0000-0000A70D0000}"/>
    <cellStyle name="0_숭실대학교 걷고싶은 거리 녹화사업_내역서-0223조경-제출용_내역서0331_내역서_화천가로화단21(0330)(복구)-6-1 2" xfId="4205" xr:uid="{00000000-0005-0000-0000-0000A80D0000}"/>
    <cellStyle name="0_숭실대학교 걷고싶은 거리 녹화사업_내역서-0223조경-제출용_내역서0331_내역서_화천가로화단21(0330)(복구)-6-1_메인경관도로 도로숲조성공사" xfId="4206" xr:uid="{00000000-0005-0000-0000-0000A90D0000}"/>
    <cellStyle name="0_숭실대학교 걷고싶은 거리 녹화사업_내역서-0223조경-제출용_내역서0331_내역서_화천가로화단21(0330)(복구)-6-1_메인경관도로 도로숲조성공사 2" xfId="4207" xr:uid="{00000000-0005-0000-0000-0000AA0D0000}"/>
    <cellStyle name="0_숭실대학교 걷고싶은 거리 녹화사업_내역서-0223조경-제출용_내역서0331_내역서_화천가로화단21(0330)(복구)-6-1_메인경관도로 도로숲조성공사(상무님)" xfId="4208" xr:uid="{00000000-0005-0000-0000-0000AB0D0000}"/>
    <cellStyle name="0_숭실대학교 걷고싶은 거리 녹화사업_내역서-0223조경-제출용_내역서0331_내역서_화천가로화단21(0330)(복구)-6-1_메인경관도로 도로숲조성공사(상무님) 2" xfId="4209" xr:uid="{00000000-0005-0000-0000-0000AC0D0000}"/>
    <cellStyle name="0_숭실대학교 걷고싶은 거리 녹화사업_내역서-0223조경-제출용_내역서0331_내역서_화천가로화단21(0330)(복구)-6-1_메인경관도로 도로숲조성공사(착공계)" xfId="4210" xr:uid="{00000000-0005-0000-0000-0000AD0D0000}"/>
    <cellStyle name="0_숭실대학교 걷고싶은 거리 녹화사업_내역서-0223조경-제출용_내역서0331_내역서_화천가로화단21(0330)(복구)-6-1_메인경관도로 도로숲조성공사(착공계) 2" xfId="4211" xr:uid="{00000000-0005-0000-0000-0000AE0D0000}"/>
    <cellStyle name="0_숭실대학교 걷고싶은 거리 녹화사업_내역서-0223조경-제출용_내역서0331_내역서_화천가로화단21(0330)(복구)-6-1_메인경관도로 도로숲조성공사(착공계-제출)" xfId="4212" xr:uid="{00000000-0005-0000-0000-0000AF0D0000}"/>
    <cellStyle name="0_숭실대학교 걷고싶은 거리 녹화사업_내역서-0223조경-제출용_내역서0331_내역서_화천가로화단21(0330)(복구)-6-1_메인경관도로 도로숲조성공사(착공계-제출) 2" xfId="4213" xr:uid="{00000000-0005-0000-0000-0000B00D0000}"/>
    <cellStyle name="0_숭실대학교 걷고싶은 거리 녹화사업_내역서-0223조경-제출용_내역서0331_내역서0903" xfId="4214" xr:uid="{00000000-0005-0000-0000-0000B10D0000}"/>
    <cellStyle name="0_숭실대학교 걷고싶은 거리 녹화사업_내역서-0223조경-제출용_내역서0331_내역서0903 2" xfId="4215" xr:uid="{00000000-0005-0000-0000-0000B20D0000}"/>
    <cellStyle name="0_숭실대학교 걷고싶은 거리 녹화사업_내역서-0223조경-제출용_내역서0331_내역서0903_화천가로화단21(0330)(복구)-6-1" xfId="4216" xr:uid="{00000000-0005-0000-0000-0000B30D0000}"/>
    <cellStyle name="0_숭실대학교 걷고싶은 거리 녹화사업_내역서-0223조경-제출용_내역서0331_내역서0903_화천가로화단21(0330)(복구)-6-1 2" xfId="4217" xr:uid="{00000000-0005-0000-0000-0000B40D0000}"/>
    <cellStyle name="0_숭실대학교 걷고싶은 거리 녹화사업_내역서-0223조경-제출용_내역서0331_내역서0903_화천가로화단21(0330)(복구)-6-1_메인경관도로 도로숲조성공사" xfId="4218" xr:uid="{00000000-0005-0000-0000-0000B50D0000}"/>
    <cellStyle name="0_숭실대학교 걷고싶은 거리 녹화사업_내역서-0223조경-제출용_내역서0331_내역서0903_화천가로화단21(0330)(복구)-6-1_메인경관도로 도로숲조성공사 2" xfId="4219" xr:uid="{00000000-0005-0000-0000-0000B60D0000}"/>
    <cellStyle name="0_숭실대학교 걷고싶은 거리 녹화사업_내역서-0223조경-제출용_내역서0331_내역서0903_화천가로화단21(0330)(복구)-6-1_메인경관도로 도로숲조성공사(상무님)" xfId="4220" xr:uid="{00000000-0005-0000-0000-0000B70D0000}"/>
    <cellStyle name="0_숭실대학교 걷고싶은 거리 녹화사업_내역서-0223조경-제출용_내역서0331_내역서0903_화천가로화단21(0330)(복구)-6-1_메인경관도로 도로숲조성공사(상무님) 2" xfId="4221" xr:uid="{00000000-0005-0000-0000-0000B80D0000}"/>
    <cellStyle name="0_숭실대학교 걷고싶은 거리 녹화사업_내역서-0223조경-제출용_내역서0331_내역서0903_화천가로화단21(0330)(복구)-6-1_메인경관도로 도로숲조성공사(착공계)" xfId="4222" xr:uid="{00000000-0005-0000-0000-0000B90D0000}"/>
    <cellStyle name="0_숭실대학교 걷고싶은 거리 녹화사업_내역서-0223조경-제출용_내역서0331_내역서0903_화천가로화단21(0330)(복구)-6-1_메인경관도로 도로숲조성공사(착공계) 2" xfId="4223" xr:uid="{00000000-0005-0000-0000-0000BA0D0000}"/>
    <cellStyle name="0_숭실대학교 걷고싶은 거리 녹화사업_내역서-0223조경-제출용_내역서0331_내역서0903_화천가로화단21(0330)(복구)-6-1_메인경관도로 도로숲조성공사(착공계-제출)" xfId="4224" xr:uid="{00000000-0005-0000-0000-0000BB0D0000}"/>
    <cellStyle name="0_숭실대학교 걷고싶은 거리 녹화사업_내역서-0223조경-제출용_내역서0331_내역서0903_화천가로화단21(0330)(복구)-6-1_메인경관도로 도로숲조성공사(착공계-제출) 2" xfId="4225" xr:uid="{00000000-0005-0000-0000-0000BC0D0000}"/>
    <cellStyle name="0_숭실대학교 걷고싶은 거리 녹화사업_내역서-0223조경-제출용_내역서0331_화천가로화단21(0330)(복구)-6-1" xfId="4226" xr:uid="{00000000-0005-0000-0000-0000BD0D0000}"/>
    <cellStyle name="0_숭실대학교 걷고싶은 거리 녹화사업_내역서-0223조경-제출용_내역서0331_화천가로화단21(0330)(복구)-6-1 2" xfId="4227" xr:uid="{00000000-0005-0000-0000-0000BE0D0000}"/>
    <cellStyle name="0_숭실대학교 걷고싶은 거리 녹화사업_내역서-0223조경-제출용_내역서0331_화천가로화단21(0330)(복구)-6-1_메인경관도로 도로숲조성공사" xfId="4228" xr:uid="{00000000-0005-0000-0000-0000BF0D0000}"/>
    <cellStyle name="0_숭실대학교 걷고싶은 거리 녹화사업_내역서-0223조경-제출용_내역서0331_화천가로화단21(0330)(복구)-6-1_메인경관도로 도로숲조성공사 2" xfId="4229" xr:uid="{00000000-0005-0000-0000-0000C00D0000}"/>
    <cellStyle name="0_숭실대학교 걷고싶은 거리 녹화사업_내역서-0223조경-제출용_내역서0331_화천가로화단21(0330)(복구)-6-1_메인경관도로 도로숲조성공사(상무님)" xfId="4230" xr:uid="{00000000-0005-0000-0000-0000C10D0000}"/>
    <cellStyle name="0_숭실대학교 걷고싶은 거리 녹화사업_내역서-0223조경-제출용_내역서0331_화천가로화단21(0330)(복구)-6-1_메인경관도로 도로숲조성공사(상무님) 2" xfId="4231" xr:uid="{00000000-0005-0000-0000-0000C20D0000}"/>
    <cellStyle name="0_숭실대학교 걷고싶은 거리 녹화사업_내역서-0223조경-제출용_내역서0331_화천가로화단21(0330)(복구)-6-1_메인경관도로 도로숲조성공사(착공계)" xfId="4232" xr:uid="{00000000-0005-0000-0000-0000C30D0000}"/>
    <cellStyle name="0_숭실대학교 걷고싶은 거리 녹화사업_내역서-0223조경-제출용_내역서0331_화천가로화단21(0330)(복구)-6-1_메인경관도로 도로숲조성공사(착공계) 2" xfId="4233" xr:uid="{00000000-0005-0000-0000-0000C40D0000}"/>
    <cellStyle name="0_숭실대학교 걷고싶은 거리 녹화사업_내역서-0223조경-제출용_내역서0331_화천가로화단21(0330)(복구)-6-1_메인경관도로 도로숲조성공사(착공계-제출)" xfId="4234" xr:uid="{00000000-0005-0000-0000-0000C50D0000}"/>
    <cellStyle name="0_숭실대학교 걷고싶은 거리 녹화사업_내역서-0223조경-제출용_내역서0331_화천가로화단21(0330)(복구)-6-1_메인경관도로 도로숲조성공사(착공계-제출) 2" xfId="4235" xr:uid="{00000000-0005-0000-0000-0000C60D0000}"/>
    <cellStyle name="0_숭실대학교 걷고싶은 거리 녹화사업_내역서-0223조경-제출용_내역서0331-제출" xfId="4236" xr:uid="{00000000-0005-0000-0000-0000C70D0000}"/>
    <cellStyle name="0_숭실대학교 걷고싶은 거리 녹화사업_내역서-0223조경-제출용_내역서0331-제출 2" xfId="4237" xr:uid="{00000000-0005-0000-0000-0000C80D0000}"/>
    <cellStyle name="0_숭실대학교 걷고싶은 거리 녹화사업_내역서-0223조경-제출용_내역서0331-제출_내역서" xfId="4238" xr:uid="{00000000-0005-0000-0000-0000C90D0000}"/>
    <cellStyle name="0_숭실대학교 걷고싶은 거리 녹화사업_내역서-0223조경-제출용_내역서0331-제출_내역서 2" xfId="4239" xr:uid="{00000000-0005-0000-0000-0000CA0D0000}"/>
    <cellStyle name="0_숭실대학교 걷고싶은 거리 녹화사업_내역서-0223조경-제출용_내역서0331-제출_내역서_화천가로화단21(0330)(복구)-6-1" xfId="4240" xr:uid="{00000000-0005-0000-0000-0000CB0D0000}"/>
    <cellStyle name="0_숭실대학교 걷고싶은 거리 녹화사업_내역서-0223조경-제출용_내역서0331-제출_내역서_화천가로화단21(0330)(복구)-6-1 2" xfId="4241" xr:uid="{00000000-0005-0000-0000-0000CC0D0000}"/>
    <cellStyle name="0_숭실대학교 걷고싶은 거리 녹화사업_내역서-0223조경-제출용_내역서0331-제출_내역서_화천가로화단21(0330)(복구)-6-1_메인경관도로 도로숲조성공사" xfId="4242" xr:uid="{00000000-0005-0000-0000-0000CD0D0000}"/>
    <cellStyle name="0_숭실대학교 걷고싶은 거리 녹화사업_내역서-0223조경-제출용_내역서0331-제출_내역서_화천가로화단21(0330)(복구)-6-1_메인경관도로 도로숲조성공사 2" xfId="4243" xr:uid="{00000000-0005-0000-0000-0000CE0D0000}"/>
    <cellStyle name="0_숭실대학교 걷고싶은 거리 녹화사업_내역서-0223조경-제출용_내역서0331-제출_내역서_화천가로화단21(0330)(복구)-6-1_메인경관도로 도로숲조성공사(상무님)" xfId="4244" xr:uid="{00000000-0005-0000-0000-0000CF0D0000}"/>
    <cellStyle name="0_숭실대학교 걷고싶은 거리 녹화사업_내역서-0223조경-제출용_내역서0331-제출_내역서_화천가로화단21(0330)(복구)-6-1_메인경관도로 도로숲조성공사(상무님) 2" xfId="4245" xr:uid="{00000000-0005-0000-0000-0000D00D0000}"/>
    <cellStyle name="0_숭실대학교 걷고싶은 거리 녹화사업_내역서-0223조경-제출용_내역서0331-제출_내역서_화천가로화단21(0330)(복구)-6-1_메인경관도로 도로숲조성공사(착공계)" xfId="4246" xr:uid="{00000000-0005-0000-0000-0000D10D0000}"/>
    <cellStyle name="0_숭실대학교 걷고싶은 거리 녹화사업_내역서-0223조경-제출용_내역서0331-제출_내역서_화천가로화단21(0330)(복구)-6-1_메인경관도로 도로숲조성공사(착공계) 2" xfId="4247" xr:uid="{00000000-0005-0000-0000-0000D20D0000}"/>
    <cellStyle name="0_숭실대학교 걷고싶은 거리 녹화사업_내역서-0223조경-제출용_내역서0331-제출_내역서_화천가로화단21(0330)(복구)-6-1_메인경관도로 도로숲조성공사(착공계-제출)" xfId="4248" xr:uid="{00000000-0005-0000-0000-0000D30D0000}"/>
    <cellStyle name="0_숭실대학교 걷고싶은 거리 녹화사업_내역서-0223조경-제출용_내역서0331-제출_내역서_화천가로화단21(0330)(복구)-6-1_메인경관도로 도로숲조성공사(착공계-제출) 2" xfId="4249" xr:uid="{00000000-0005-0000-0000-0000D40D0000}"/>
    <cellStyle name="0_숭실대학교 걷고싶은 거리 녹화사업_내역서-0223조경-제출용_내역서0331-제출_내역서0903" xfId="4250" xr:uid="{00000000-0005-0000-0000-0000D50D0000}"/>
    <cellStyle name="0_숭실대학교 걷고싶은 거리 녹화사업_내역서-0223조경-제출용_내역서0331-제출_내역서0903 2" xfId="4251" xr:uid="{00000000-0005-0000-0000-0000D60D0000}"/>
    <cellStyle name="0_숭실대학교 걷고싶은 거리 녹화사업_내역서-0223조경-제출용_내역서0331-제출_내역서0903_화천가로화단21(0330)(복구)-6-1" xfId="4252" xr:uid="{00000000-0005-0000-0000-0000D70D0000}"/>
    <cellStyle name="0_숭실대학교 걷고싶은 거리 녹화사업_내역서-0223조경-제출용_내역서0331-제출_내역서0903_화천가로화단21(0330)(복구)-6-1 2" xfId="4253" xr:uid="{00000000-0005-0000-0000-0000D80D0000}"/>
    <cellStyle name="0_숭실대학교 걷고싶은 거리 녹화사업_내역서-0223조경-제출용_내역서0331-제출_내역서0903_화천가로화단21(0330)(복구)-6-1_메인경관도로 도로숲조성공사" xfId="4254" xr:uid="{00000000-0005-0000-0000-0000D90D0000}"/>
    <cellStyle name="0_숭실대학교 걷고싶은 거리 녹화사업_내역서-0223조경-제출용_내역서0331-제출_내역서0903_화천가로화단21(0330)(복구)-6-1_메인경관도로 도로숲조성공사 2" xfId="4255" xr:uid="{00000000-0005-0000-0000-0000DA0D0000}"/>
    <cellStyle name="0_숭실대학교 걷고싶은 거리 녹화사업_내역서-0223조경-제출용_내역서0331-제출_내역서0903_화천가로화단21(0330)(복구)-6-1_메인경관도로 도로숲조성공사(상무님)" xfId="4256" xr:uid="{00000000-0005-0000-0000-0000DB0D0000}"/>
    <cellStyle name="0_숭실대학교 걷고싶은 거리 녹화사업_내역서-0223조경-제출용_내역서0331-제출_내역서0903_화천가로화단21(0330)(복구)-6-1_메인경관도로 도로숲조성공사(상무님) 2" xfId="4257" xr:uid="{00000000-0005-0000-0000-0000DC0D0000}"/>
    <cellStyle name="0_숭실대학교 걷고싶은 거리 녹화사업_내역서-0223조경-제출용_내역서0331-제출_내역서0903_화천가로화단21(0330)(복구)-6-1_메인경관도로 도로숲조성공사(착공계)" xfId="4258" xr:uid="{00000000-0005-0000-0000-0000DD0D0000}"/>
    <cellStyle name="0_숭실대학교 걷고싶은 거리 녹화사업_내역서-0223조경-제출용_내역서0331-제출_내역서0903_화천가로화단21(0330)(복구)-6-1_메인경관도로 도로숲조성공사(착공계) 2" xfId="4259" xr:uid="{00000000-0005-0000-0000-0000DE0D0000}"/>
    <cellStyle name="0_숭실대학교 걷고싶은 거리 녹화사업_내역서-0223조경-제출용_내역서0331-제출_내역서0903_화천가로화단21(0330)(복구)-6-1_메인경관도로 도로숲조성공사(착공계-제출)" xfId="4260" xr:uid="{00000000-0005-0000-0000-0000DF0D0000}"/>
    <cellStyle name="0_숭실대학교 걷고싶은 거리 녹화사업_내역서-0223조경-제출용_내역서0331-제출_내역서0903_화천가로화단21(0330)(복구)-6-1_메인경관도로 도로숲조성공사(착공계-제출) 2" xfId="4261" xr:uid="{00000000-0005-0000-0000-0000E00D0000}"/>
    <cellStyle name="0_숭실대학교 걷고싶은 거리 녹화사업_내역서-0223조경-제출용_내역서0331-제출_화천가로화단21(0330)(복구)-6-1" xfId="4262" xr:uid="{00000000-0005-0000-0000-0000E10D0000}"/>
    <cellStyle name="0_숭실대학교 걷고싶은 거리 녹화사업_내역서-0223조경-제출용_내역서0331-제출_화천가로화단21(0330)(복구)-6-1 2" xfId="4263" xr:uid="{00000000-0005-0000-0000-0000E20D0000}"/>
    <cellStyle name="0_숭실대학교 걷고싶은 거리 녹화사업_내역서-0223조경-제출용_내역서0331-제출_화천가로화단21(0330)(복구)-6-1_메인경관도로 도로숲조성공사" xfId="4264" xr:uid="{00000000-0005-0000-0000-0000E30D0000}"/>
    <cellStyle name="0_숭실대학교 걷고싶은 거리 녹화사업_내역서-0223조경-제출용_내역서0331-제출_화천가로화단21(0330)(복구)-6-1_메인경관도로 도로숲조성공사 2" xfId="4265" xr:uid="{00000000-0005-0000-0000-0000E40D0000}"/>
    <cellStyle name="0_숭실대학교 걷고싶은 거리 녹화사업_내역서-0223조경-제출용_내역서0331-제출_화천가로화단21(0330)(복구)-6-1_메인경관도로 도로숲조성공사(상무님)" xfId="4266" xr:uid="{00000000-0005-0000-0000-0000E50D0000}"/>
    <cellStyle name="0_숭실대학교 걷고싶은 거리 녹화사업_내역서-0223조경-제출용_내역서0331-제출_화천가로화단21(0330)(복구)-6-1_메인경관도로 도로숲조성공사(상무님) 2" xfId="4267" xr:uid="{00000000-0005-0000-0000-0000E60D0000}"/>
    <cellStyle name="0_숭실대학교 걷고싶은 거리 녹화사업_내역서-0223조경-제출용_내역서0331-제출_화천가로화단21(0330)(복구)-6-1_메인경관도로 도로숲조성공사(착공계)" xfId="4268" xr:uid="{00000000-0005-0000-0000-0000E70D0000}"/>
    <cellStyle name="0_숭실대학교 걷고싶은 거리 녹화사업_내역서-0223조경-제출용_내역서0331-제출_화천가로화단21(0330)(복구)-6-1_메인경관도로 도로숲조성공사(착공계) 2" xfId="4269" xr:uid="{00000000-0005-0000-0000-0000E80D0000}"/>
    <cellStyle name="0_숭실대학교 걷고싶은 거리 녹화사업_내역서-0223조경-제출용_내역서0331-제출_화천가로화단21(0330)(복구)-6-1_메인경관도로 도로숲조성공사(착공계-제출)" xfId="4270" xr:uid="{00000000-0005-0000-0000-0000E90D0000}"/>
    <cellStyle name="0_숭실대학교 걷고싶은 거리 녹화사업_내역서-0223조경-제출용_내역서0331-제출_화천가로화단21(0330)(복구)-6-1_메인경관도로 도로숲조성공사(착공계-제출) 2" xfId="4271" xr:uid="{00000000-0005-0000-0000-0000EA0D0000}"/>
    <cellStyle name="0_숭실대학교 걷고싶은 거리 녹화사업_내역서-0223조경-제출용_내역서0421" xfId="4272" xr:uid="{00000000-0005-0000-0000-0000EB0D0000}"/>
    <cellStyle name="0_숭실대학교 걷고싶은 거리 녹화사업_내역서-0223조경-제출용_내역서0421 2" xfId="4273" xr:uid="{00000000-0005-0000-0000-0000EC0D0000}"/>
    <cellStyle name="0_숭실대학교 걷고싶은 거리 녹화사업_내역서-0223조경-제출용_내역서0421_내역서" xfId="4274" xr:uid="{00000000-0005-0000-0000-0000ED0D0000}"/>
    <cellStyle name="0_숭실대학교 걷고싶은 거리 녹화사업_내역서-0223조경-제출용_내역서0421_내역서 2" xfId="4275" xr:uid="{00000000-0005-0000-0000-0000EE0D0000}"/>
    <cellStyle name="0_숭실대학교 걷고싶은 거리 녹화사업_내역서-0223조경-제출용_내역서0421_내역서_화천가로화단21(0330)(복구)-6-1" xfId="4276" xr:uid="{00000000-0005-0000-0000-0000EF0D0000}"/>
    <cellStyle name="0_숭실대학교 걷고싶은 거리 녹화사업_내역서-0223조경-제출용_내역서0421_내역서_화천가로화단21(0330)(복구)-6-1 2" xfId="4277" xr:uid="{00000000-0005-0000-0000-0000F00D0000}"/>
    <cellStyle name="0_숭실대학교 걷고싶은 거리 녹화사업_내역서-0223조경-제출용_내역서0421_내역서_화천가로화단21(0330)(복구)-6-1_메인경관도로 도로숲조성공사" xfId="4278" xr:uid="{00000000-0005-0000-0000-0000F10D0000}"/>
    <cellStyle name="0_숭실대학교 걷고싶은 거리 녹화사업_내역서-0223조경-제출용_내역서0421_내역서_화천가로화단21(0330)(복구)-6-1_메인경관도로 도로숲조성공사 2" xfId="4279" xr:uid="{00000000-0005-0000-0000-0000F20D0000}"/>
    <cellStyle name="0_숭실대학교 걷고싶은 거리 녹화사업_내역서-0223조경-제출용_내역서0421_내역서_화천가로화단21(0330)(복구)-6-1_메인경관도로 도로숲조성공사(상무님)" xfId="4280" xr:uid="{00000000-0005-0000-0000-0000F30D0000}"/>
    <cellStyle name="0_숭실대학교 걷고싶은 거리 녹화사업_내역서-0223조경-제출용_내역서0421_내역서_화천가로화단21(0330)(복구)-6-1_메인경관도로 도로숲조성공사(상무님) 2" xfId="4281" xr:uid="{00000000-0005-0000-0000-0000F40D0000}"/>
    <cellStyle name="0_숭실대학교 걷고싶은 거리 녹화사업_내역서-0223조경-제출용_내역서0421_내역서_화천가로화단21(0330)(복구)-6-1_메인경관도로 도로숲조성공사(착공계)" xfId="4282" xr:uid="{00000000-0005-0000-0000-0000F50D0000}"/>
    <cellStyle name="0_숭실대학교 걷고싶은 거리 녹화사업_내역서-0223조경-제출용_내역서0421_내역서_화천가로화단21(0330)(복구)-6-1_메인경관도로 도로숲조성공사(착공계) 2" xfId="4283" xr:uid="{00000000-0005-0000-0000-0000F60D0000}"/>
    <cellStyle name="0_숭실대학교 걷고싶은 거리 녹화사업_내역서-0223조경-제출용_내역서0421_내역서_화천가로화단21(0330)(복구)-6-1_메인경관도로 도로숲조성공사(착공계-제출)" xfId="4284" xr:uid="{00000000-0005-0000-0000-0000F70D0000}"/>
    <cellStyle name="0_숭실대학교 걷고싶은 거리 녹화사업_내역서-0223조경-제출용_내역서0421_내역서_화천가로화단21(0330)(복구)-6-1_메인경관도로 도로숲조성공사(착공계-제출) 2" xfId="4285" xr:uid="{00000000-0005-0000-0000-0000F80D0000}"/>
    <cellStyle name="0_숭실대학교 걷고싶은 거리 녹화사업_내역서-0223조경-제출용_내역서0421_내역서0903" xfId="4286" xr:uid="{00000000-0005-0000-0000-0000F90D0000}"/>
    <cellStyle name="0_숭실대학교 걷고싶은 거리 녹화사업_내역서-0223조경-제출용_내역서0421_내역서0903 2" xfId="4287" xr:uid="{00000000-0005-0000-0000-0000FA0D0000}"/>
    <cellStyle name="0_숭실대학교 걷고싶은 거리 녹화사업_내역서-0223조경-제출용_내역서0421_내역서0903_화천가로화단21(0330)(복구)-6-1" xfId="4288" xr:uid="{00000000-0005-0000-0000-0000FB0D0000}"/>
    <cellStyle name="0_숭실대학교 걷고싶은 거리 녹화사업_내역서-0223조경-제출용_내역서0421_내역서0903_화천가로화단21(0330)(복구)-6-1 2" xfId="4289" xr:uid="{00000000-0005-0000-0000-0000FC0D0000}"/>
    <cellStyle name="0_숭실대학교 걷고싶은 거리 녹화사업_내역서-0223조경-제출용_내역서0421_내역서0903_화천가로화단21(0330)(복구)-6-1_메인경관도로 도로숲조성공사" xfId="4290" xr:uid="{00000000-0005-0000-0000-0000FD0D0000}"/>
    <cellStyle name="0_숭실대학교 걷고싶은 거리 녹화사업_내역서-0223조경-제출용_내역서0421_내역서0903_화천가로화단21(0330)(복구)-6-1_메인경관도로 도로숲조성공사 2" xfId="4291" xr:uid="{00000000-0005-0000-0000-0000FE0D0000}"/>
    <cellStyle name="0_숭실대학교 걷고싶은 거리 녹화사업_내역서-0223조경-제출용_내역서0421_내역서0903_화천가로화단21(0330)(복구)-6-1_메인경관도로 도로숲조성공사(상무님)" xfId="4292" xr:uid="{00000000-0005-0000-0000-0000FF0D0000}"/>
    <cellStyle name="0_숭실대학교 걷고싶은 거리 녹화사업_내역서-0223조경-제출용_내역서0421_내역서0903_화천가로화단21(0330)(복구)-6-1_메인경관도로 도로숲조성공사(상무님) 2" xfId="4293" xr:uid="{00000000-0005-0000-0000-0000000E0000}"/>
    <cellStyle name="0_숭실대학교 걷고싶은 거리 녹화사업_내역서-0223조경-제출용_내역서0421_내역서0903_화천가로화단21(0330)(복구)-6-1_메인경관도로 도로숲조성공사(착공계)" xfId="4294" xr:uid="{00000000-0005-0000-0000-0000010E0000}"/>
    <cellStyle name="0_숭실대학교 걷고싶은 거리 녹화사업_내역서-0223조경-제출용_내역서0421_내역서0903_화천가로화단21(0330)(복구)-6-1_메인경관도로 도로숲조성공사(착공계) 2" xfId="4295" xr:uid="{00000000-0005-0000-0000-0000020E0000}"/>
    <cellStyle name="0_숭실대학교 걷고싶은 거리 녹화사업_내역서-0223조경-제출용_내역서0421_내역서0903_화천가로화단21(0330)(복구)-6-1_메인경관도로 도로숲조성공사(착공계-제출)" xfId="4296" xr:uid="{00000000-0005-0000-0000-0000030E0000}"/>
    <cellStyle name="0_숭실대학교 걷고싶은 거리 녹화사업_내역서-0223조경-제출용_내역서0421_내역서0903_화천가로화단21(0330)(복구)-6-1_메인경관도로 도로숲조성공사(착공계-제출) 2" xfId="4297" xr:uid="{00000000-0005-0000-0000-0000040E0000}"/>
    <cellStyle name="0_숭실대학교 걷고싶은 거리 녹화사업_내역서-0223조경-제출용_내역서0421_화천가로화단21(0330)(복구)-6-1" xfId="4298" xr:uid="{00000000-0005-0000-0000-0000050E0000}"/>
    <cellStyle name="0_숭실대학교 걷고싶은 거리 녹화사업_내역서-0223조경-제출용_내역서0421_화천가로화단21(0330)(복구)-6-1 2" xfId="4299" xr:uid="{00000000-0005-0000-0000-0000060E0000}"/>
    <cellStyle name="0_숭실대학교 걷고싶은 거리 녹화사업_내역서-0223조경-제출용_내역서0421_화천가로화단21(0330)(복구)-6-1_메인경관도로 도로숲조성공사" xfId="4300" xr:uid="{00000000-0005-0000-0000-0000070E0000}"/>
    <cellStyle name="0_숭실대학교 걷고싶은 거리 녹화사업_내역서-0223조경-제출용_내역서0421_화천가로화단21(0330)(복구)-6-1_메인경관도로 도로숲조성공사 2" xfId="4301" xr:uid="{00000000-0005-0000-0000-0000080E0000}"/>
    <cellStyle name="0_숭실대학교 걷고싶은 거리 녹화사업_내역서-0223조경-제출용_내역서0421_화천가로화단21(0330)(복구)-6-1_메인경관도로 도로숲조성공사(상무님)" xfId="4302" xr:uid="{00000000-0005-0000-0000-0000090E0000}"/>
    <cellStyle name="0_숭실대학교 걷고싶은 거리 녹화사업_내역서-0223조경-제출용_내역서0421_화천가로화단21(0330)(복구)-6-1_메인경관도로 도로숲조성공사(상무님) 2" xfId="4303" xr:uid="{00000000-0005-0000-0000-00000A0E0000}"/>
    <cellStyle name="0_숭실대학교 걷고싶은 거리 녹화사업_내역서-0223조경-제출용_내역서0421_화천가로화단21(0330)(복구)-6-1_메인경관도로 도로숲조성공사(착공계)" xfId="4304" xr:uid="{00000000-0005-0000-0000-00000B0E0000}"/>
    <cellStyle name="0_숭실대학교 걷고싶은 거리 녹화사업_내역서-0223조경-제출용_내역서0421_화천가로화단21(0330)(복구)-6-1_메인경관도로 도로숲조성공사(착공계) 2" xfId="4305" xr:uid="{00000000-0005-0000-0000-00000C0E0000}"/>
    <cellStyle name="0_숭실대학교 걷고싶은 거리 녹화사업_내역서-0223조경-제출용_내역서0421_화천가로화단21(0330)(복구)-6-1_메인경관도로 도로숲조성공사(착공계-제출)" xfId="4306" xr:uid="{00000000-0005-0000-0000-00000D0E0000}"/>
    <cellStyle name="0_숭실대학교 걷고싶은 거리 녹화사업_내역서-0223조경-제출용_내역서0421_화천가로화단21(0330)(복구)-6-1_메인경관도로 도로숲조성공사(착공계-제출) 2" xfId="4307" xr:uid="{00000000-0005-0000-0000-00000E0E0000}"/>
    <cellStyle name="0_숭실대학교 걷고싶은 거리 녹화사업_내역서-0223조경-제출용_식재일위" xfId="4308" xr:uid="{00000000-0005-0000-0000-00000F0E0000}"/>
    <cellStyle name="0_숭실대학교 걷고싶은 거리 녹화사업_내역서-0223조경-제출용_식재일위 2" xfId="4309" xr:uid="{00000000-0005-0000-0000-0000100E0000}"/>
    <cellStyle name="0_숭실대학교 걷고싶은 거리 녹화사업_내역서-0223조경-제출용_식재일위_내역서" xfId="4310" xr:uid="{00000000-0005-0000-0000-0000110E0000}"/>
    <cellStyle name="0_숭실대학교 걷고싶은 거리 녹화사업_내역서-0223조경-제출용_식재일위_내역서 2" xfId="4311" xr:uid="{00000000-0005-0000-0000-0000120E0000}"/>
    <cellStyle name="0_숭실대학교 걷고싶은 거리 녹화사업_내역서-0223조경-제출용_식재일위_내역서_화천가로화단21(0330)(복구)-6-1" xfId="4312" xr:uid="{00000000-0005-0000-0000-0000130E0000}"/>
    <cellStyle name="0_숭실대학교 걷고싶은 거리 녹화사업_내역서-0223조경-제출용_식재일위_내역서_화천가로화단21(0330)(복구)-6-1 2" xfId="4313" xr:uid="{00000000-0005-0000-0000-0000140E0000}"/>
    <cellStyle name="0_숭실대학교 걷고싶은 거리 녹화사업_내역서-0223조경-제출용_식재일위_내역서_화천가로화단21(0330)(복구)-6-1_메인경관도로 도로숲조성공사" xfId="4314" xr:uid="{00000000-0005-0000-0000-0000150E0000}"/>
    <cellStyle name="0_숭실대학교 걷고싶은 거리 녹화사업_내역서-0223조경-제출용_식재일위_내역서_화천가로화단21(0330)(복구)-6-1_메인경관도로 도로숲조성공사 2" xfId="4315" xr:uid="{00000000-0005-0000-0000-0000160E0000}"/>
    <cellStyle name="0_숭실대학교 걷고싶은 거리 녹화사업_내역서-0223조경-제출용_식재일위_내역서_화천가로화단21(0330)(복구)-6-1_메인경관도로 도로숲조성공사(상무님)" xfId="4316" xr:uid="{00000000-0005-0000-0000-0000170E0000}"/>
    <cellStyle name="0_숭실대학교 걷고싶은 거리 녹화사업_내역서-0223조경-제출용_식재일위_내역서_화천가로화단21(0330)(복구)-6-1_메인경관도로 도로숲조성공사(상무님) 2" xfId="4317" xr:uid="{00000000-0005-0000-0000-0000180E0000}"/>
    <cellStyle name="0_숭실대학교 걷고싶은 거리 녹화사업_내역서-0223조경-제출용_식재일위_내역서_화천가로화단21(0330)(복구)-6-1_메인경관도로 도로숲조성공사(착공계)" xfId="4318" xr:uid="{00000000-0005-0000-0000-0000190E0000}"/>
    <cellStyle name="0_숭실대학교 걷고싶은 거리 녹화사업_내역서-0223조경-제출용_식재일위_내역서_화천가로화단21(0330)(복구)-6-1_메인경관도로 도로숲조성공사(착공계) 2" xfId="4319" xr:uid="{00000000-0005-0000-0000-00001A0E0000}"/>
    <cellStyle name="0_숭실대학교 걷고싶은 거리 녹화사업_내역서-0223조경-제출용_식재일위_내역서_화천가로화단21(0330)(복구)-6-1_메인경관도로 도로숲조성공사(착공계-제출)" xfId="4320" xr:uid="{00000000-0005-0000-0000-00001B0E0000}"/>
    <cellStyle name="0_숭실대학교 걷고싶은 거리 녹화사업_내역서-0223조경-제출용_식재일위_내역서_화천가로화단21(0330)(복구)-6-1_메인경관도로 도로숲조성공사(착공계-제출) 2" xfId="4321" xr:uid="{00000000-0005-0000-0000-00001C0E0000}"/>
    <cellStyle name="0_숭실대학교 걷고싶은 거리 녹화사업_내역서-0223조경-제출용_식재일위_내역서0903" xfId="4322" xr:uid="{00000000-0005-0000-0000-00001D0E0000}"/>
    <cellStyle name="0_숭실대학교 걷고싶은 거리 녹화사업_내역서-0223조경-제출용_식재일위_내역서0903 2" xfId="4323" xr:uid="{00000000-0005-0000-0000-00001E0E0000}"/>
    <cellStyle name="0_숭실대학교 걷고싶은 거리 녹화사업_내역서-0223조경-제출용_식재일위_내역서0903_화천가로화단21(0330)(복구)-6-1" xfId="4324" xr:uid="{00000000-0005-0000-0000-00001F0E0000}"/>
    <cellStyle name="0_숭실대학교 걷고싶은 거리 녹화사업_내역서-0223조경-제출용_식재일위_내역서0903_화천가로화단21(0330)(복구)-6-1 2" xfId="4325" xr:uid="{00000000-0005-0000-0000-0000200E0000}"/>
    <cellStyle name="0_숭실대학교 걷고싶은 거리 녹화사업_내역서-0223조경-제출용_식재일위_내역서0903_화천가로화단21(0330)(복구)-6-1_메인경관도로 도로숲조성공사" xfId="4326" xr:uid="{00000000-0005-0000-0000-0000210E0000}"/>
    <cellStyle name="0_숭실대학교 걷고싶은 거리 녹화사업_내역서-0223조경-제출용_식재일위_내역서0903_화천가로화단21(0330)(복구)-6-1_메인경관도로 도로숲조성공사 2" xfId="4327" xr:uid="{00000000-0005-0000-0000-0000220E0000}"/>
    <cellStyle name="0_숭실대학교 걷고싶은 거리 녹화사업_내역서-0223조경-제출용_식재일위_내역서0903_화천가로화단21(0330)(복구)-6-1_메인경관도로 도로숲조성공사(상무님)" xfId="4328" xr:uid="{00000000-0005-0000-0000-0000230E0000}"/>
    <cellStyle name="0_숭실대학교 걷고싶은 거리 녹화사업_내역서-0223조경-제출용_식재일위_내역서0903_화천가로화단21(0330)(복구)-6-1_메인경관도로 도로숲조성공사(상무님) 2" xfId="4329" xr:uid="{00000000-0005-0000-0000-0000240E0000}"/>
    <cellStyle name="0_숭실대학교 걷고싶은 거리 녹화사업_내역서-0223조경-제출용_식재일위_내역서0903_화천가로화단21(0330)(복구)-6-1_메인경관도로 도로숲조성공사(착공계)" xfId="4330" xr:uid="{00000000-0005-0000-0000-0000250E0000}"/>
    <cellStyle name="0_숭실대학교 걷고싶은 거리 녹화사업_내역서-0223조경-제출용_식재일위_내역서0903_화천가로화단21(0330)(복구)-6-1_메인경관도로 도로숲조성공사(착공계) 2" xfId="4331" xr:uid="{00000000-0005-0000-0000-0000260E0000}"/>
    <cellStyle name="0_숭실대학교 걷고싶은 거리 녹화사업_내역서-0223조경-제출용_식재일위_내역서0903_화천가로화단21(0330)(복구)-6-1_메인경관도로 도로숲조성공사(착공계-제출)" xfId="4332" xr:uid="{00000000-0005-0000-0000-0000270E0000}"/>
    <cellStyle name="0_숭실대학교 걷고싶은 거리 녹화사업_내역서-0223조경-제출용_식재일위_내역서0903_화천가로화단21(0330)(복구)-6-1_메인경관도로 도로숲조성공사(착공계-제출) 2" xfId="4333" xr:uid="{00000000-0005-0000-0000-0000280E0000}"/>
    <cellStyle name="0_숭실대학교 걷고싶은 거리 녹화사업_내역서-0223조경-제출용_식재일위_화천가로화단21(0330)(복구)-6-1" xfId="4334" xr:uid="{00000000-0005-0000-0000-0000290E0000}"/>
    <cellStyle name="0_숭실대학교 걷고싶은 거리 녹화사업_내역서-0223조경-제출용_식재일위_화천가로화단21(0330)(복구)-6-1 2" xfId="4335" xr:uid="{00000000-0005-0000-0000-00002A0E0000}"/>
    <cellStyle name="0_숭실대학교 걷고싶은 거리 녹화사업_내역서-0223조경-제출용_식재일위_화천가로화단21(0330)(복구)-6-1_메인경관도로 도로숲조성공사" xfId="4336" xr:uid="{00000000-0005-0000-0000-00002B0E0000}"/>
    <cellStyle name="0_숭실대학교 걷고싶은 거리 녹화사업_내역서-0223조경-제출용_식재일위_화천가로화단21(0330)(복구)-6-1_메인경관도로 도로숲조성공사 2" xfId="4337" xr:uid="{00000000-0005-0000-0000-00002C0E0000}"/>
    <cellStyle name="0_숭실대학교 걷고싶은 거리 녹화사업_내역서-0223조경-제출용_식재일위_화천가로화단21(0330)(복구)-6-1_메인경관도로 도로숲조성공사(상무님)" xfId="4338" xr:uid="{00000000-0005-0000-0000-00002D0E0000}"/>
    <cellStyle name="0_숭실대학교 걷고싶은 거리 녹화사업_내역서-0223조경-제출용_식재일위_화천가로화단21(0330)(복구)-6-1_메인경관도로 도로숲조성공사(상무님) 2" xfId="4339" xr:uid="{00000000-0005-0000-0000-00002E0E0000}"/>
    <cellStyle name="0_숭실대학교 걷고싶은 거리 녹화사업_내역서-0223조경-제출용_식재일위_화천가로화단21(0330)(복구)-6-1_메인경관도로 도로숲조성공사(착공계)" xfId="4340" xr:uid="{00000000-0005-0000-0000-00002F0E0000}"/>
    <cellStyle name="0_숭실대학교 걷고싶은 거리 녹화사업_내역서-0223조경-제출용_식재일위_화천가로화단21(0330)(복구)-6-1_메인경관도로 도로숲조성공사(착공계) 2" xfId="4341" xr:uid="{00000000-0005-0000-0000-0000300E0000}"/>
    <cellStyle name="0_숭실대학교 걷고싶은 거리 녹화사업_내역서-0223조경-제출용_식재일위_화천가로화단21(0330)(복구)-6-1_메인경관도로 도로숲조성공사(착공계-제출)" xfId="4342" xr:uid="{00000000-0005-0000-0000-0000310E0000}"/>
    <cellStyle name="0_숭실대학교 걷고싶은 거리 녹화사업_내역서-0223조경-제출용_식재일위_화천가로화단21(0330)(복구)-6-1_메인경관도로 도로숲조성공사(착공계-제출) 2" xfId="4343" xr:uid="{00000000-0005-0000-0000-0000320E0000}"/>
    <cellStyle name="0_숭실대학교 걷고싶은 거리 녹화사업_내역서-0223조경-제출용_화천가로화단21(0330)(복구)-6-1" xfId="4344" xr:uid="{00000000-0005-0000-0000-0000330E0000}"/>
    <cellStyle name="0_숭실대학교 걷고싶은 거리 녹화사업_내역서-0223조경-제출용_화천가로화단21(0330)(복구)-6-1 2" xfId="4345" xr:uid="{00000000-0005-0000-0000-0000340E0000}"/>
    <cellStyle name="0_숭실대학교 걷고싶은 거리 녹화사업_내역서-0223조경-제출용_화천가로화단21(0330)(복구)-6-1_메인경관도로 도로숲조성공사" xfId="4346" xr:uid="{00000000-0005-0000-0000-0000350E0000}"/>
    <cellStyle name="0_숭실대학교 걷고싶은 거리 녹화사업_내역서-0223조경-제출용_화천가로화단21(0330)(복구)-6-1_메인경관도로 도로숲조성공사 2" xfId="4347" xr:uid="{00000000-0005-0000-0000-0000360E0000}"/>
    <cellStyle name="0_숭실대학교 걷고싶은 거리 녹화사업_내역서-0223조경-제출용_화천가로화단21(0330)(복구)-6-1_메인경관도로 도로숲조성공사(상무님)" xfId="4348" xr:uid="{00000000-0005-0000-0000-0000370E0000}"/>
    <cellStyle name="0_숭실대학교 걷고싶은 거리 녹화사업_내역서-0223조경-제출용_화천가로화단21(0330)(복구)-6-1_메인경관도로 도로숲조성공사(상무님) 2" xfId="4349" xr:uid="{00000000-0005-0000-0000-0000380E0000}"/>
    <cellStyle name="0_숭실대학교 걷고싶은 거리 녹화사업_내역서-0223조경-제출용_화천가로화단21(0330)(복구)-6-1_메인경관도로 도로숲조성공사(착공계)" xfId="4350" xr:uid="{00000000-0005-0000-0000-0000390E0000}"/>
    <cellStyle name="0_숭실대학교 걷고싶은 거리 녹화사업_내역서-0223조경-제출용_화천가로화단21(0330)(복구)-6-1_메인경관도로 도로숲조성공사(착공계) 2" xfId="4351" xr:uid="{00000000-0005-0000-0000-00003A0E0000}"/>
    <cellStyle name="0_숭실대학교 걷고싶은 거리 녹화사업_내역서-0223조경-제출용_화천가로화단21(0330)(복구)-6-1_메인경관도로 도로숲조성공사(착공계-제출)" xfId="4352" xr:uid="{00000000-0005-0000-0000-00003B0E0000}"/>
    <cellStyle name="0_숭실대학교 걷고싶은 거리 녹화사업_내역서-0223조경-제출용_화천가로화단21(0330)(복구)-6-1_메인경관도로 도로숲조성공사(착공계-제출) 2" xfId="4353" xr:uid="{00000000-0005-0000-0000-00003C0E0000}"/>
    <cellStyle name="0_숭실대학교 걷고싶은 거리 녹화사업_내역서-0308조경-제출용" xfId="4354" xr:uid="{00000000-0005-0000-0000-00003D0E0000}"/>
    <cellStyle name="0_숭실대학교 걷고싶은 거리 녹화사업_내역서-0308조경-제출용 2" xfId="4355" xr:uid="{00000000-0005-0000-0000-00003E0E0000}"/>
    <cellStyle name="0_숭실대학교 걷고싶은 거리 녹화사업_내역서-0308조경-제출용_내역서" xfId="4356" xr:uid="{00000000-0005-0000-0000-00003F0E0000}"/>
    <cellStyle name="0_숭실대학교 걷고싶은 거리 녹화사업_내역서-0308조경-제출용_내역서 2" xfId="4357" xr:uid="{00000000-0005-0000-0000-0000400E0000}"/>
    <cellStyle name="0_숭실대학교 걷고싶은 거리 녹화사업_내역서-0308조경-제출용_내역서_화천가로화단21(0330)(복구)-6-1" xfId="4358" xr:uid="{00000000-0005-0000-0000-0000410E0000}"/>
    <cellStyle name="0_숭실대학교 걷고싶은 거리 녹화사업_내역서-0308조경-제출용_내역서_화천가로화단21(0330)(복구)-6-1 2" xfId="4359" xr:uid="{00000000-0005-0000-0000-0000420E0000}"/>
    <cellStyle name="0_숭실대학교 걷고싶은 거리 녹화사업_내역서-0308조경-제출용_내역서_화천가로화단21(0330)(복구)-6-1_메인경관도로 도로숲조성공사" xfId="4360" xr:uid="{00000000-0005-0000-0000-0000430E0000}"/>
    <cellStyle name="0_숭실대학교 걷고싶은 거리 녹화사업_내역서-0308조경-제출용_내역서_화천가로화단21(0330)(복구)-6-1_메인경관도로 도로숲조성공사 2" xfId="4361" xr:uid="{00000000-0005-0000-0000-0000440E0000}"/>
    <cellStyle name="0_숭실대학교 걷고싶은 거리 녹화사업_내역서-0308조경-제출용_내역서_화천가로화단21(0330)(복구)-6-1_메인경관도로 도로숲조성공사(상무님)" xfId="4362" xr:uid="{00000000-0005-0000-0000-0000450E0000}"/>
    <cellStyle name="0_숭실대학교 걷고싶은 거리 녹화사업_내역서-0308조경-제출용_내역서_화천가로화단21(0330)(복구)-6-1_메인경관도로 도로숲조성공사(상무님) 2" xfId="4363" xr:uid="{00000000-0005-0000-0000-0000460E0000}"/>
    <cellStyle name="0_숭실대학교 걷고싶은 거리 녹화사업_내역서-0308조경-제출용_내역서_화천가로화단21(0330)(복구)-6-1_메인경관도로 도로숲조성공사(착공계)" xfId="4364" xr:uid="{00000000-0005-0000-0000-0000470E0000}"/>
    <cellStyle name="0_숭실대학교 걷고싶은 거리 녹화사업_내역서-0308조경-제출용_내역서_화천가로화단21(0330)(복구)-6-1_메인경관도로 도로숲조성공사(착공계) 2" xfId="4365" xr:uid="{00000000-0005-0000-0000-0000480E0000}"/>
    <cellStyle name="0_숭실대학교 걷고싶은 거리 녹화사업_내역서-0308조경-제출용_내역서_화천가로화단21(0330)(복구)-6-1_메인경관도로 도로숲조성공사(착공계-제출)" xfId="4366" xr:uid="{00000000-0005-0000-0000-0000490E0000}"/>
    <cellStyle name="0_숭실대학교 걷고싶은 거리 녹화사업_내역서-0308조경-제출용_내역서_화천가로화단21(0330)(복구)-6-1_메인경관도로 도로숲조성공사(착공계-제출) 2" xfId="4367" xr:uid="{00000000-0005-0000-0000-00004A0E0000}"/>
    <cellStyle name="0_숭실대학교 걷고싶은 거리 녹화사업_내역서-0308조경-제출용_내역서0903" xfId="4368" xr:uid="{00000000-0005-0000-0000-00004B0E0000}"/>
    <cellStyle name="0_숭실대학교 걷고싶은 거리 녹화사업_내역서-0308조경-제출용_내역서0903 2" xfId="4369" xr:uid="{00000000-0005-0000-0000-00004C0E0000}"/>
    <cellStyle name="0_숭실대학교 걷고싶은 거리 녹화사업_내역서-0308조경-제출용_내역서0903_화천가로화단21(0330)(복구)-6-1" xfId="4370" xr:uid="{00000000-0005-0000-0000-00004D0E0000}"/>
    <cellStyle name="0_숭실대학교 걷고싶은 거리 녹화사업_내역서-0308조경-제출용_내역서0903_화천가로화단21(0330)(복구)-6-1 2" xfId="4371" xr:uid="{00000000-0005-0000-0000-00004E0E0000}"/>
    <cellStyle name="0_숭실대학교 걷고싶은 거리 녹화사업_내역서-0308조경-제출용_내역서0903_화천가로화단21(0330)(복구)-6-1_메인경관도로 도로숲조성공사" xfId="4372" xr:uid="{00000000-0005-0000-0000-00004F0E0000}"/>
    <cellStyle name="0_숭실대학교 걷고싶은 거리 녹화사업_내역서-0308조경-제출용_내역서0903_화천가로화단21(0330)(복구)-6-1_메인경관도로 도로숲조성공사 2" xfId="4373" xr:uid="{00000000-0005-0000-0000-0000500E0000}"/>
    <cellStyle name="0_숭실대학교 걷고싶은 거리 녹화사업_내역서-0308조경-제출용_내역서0903_화천가로화단21(0330)(복구)-6-1_메인경관도로 도로숲조성공사(상무님)" xfId="4374" xr:uid="{00000000-0005-0000-0000-0000510E0000}"/>
    <cellStyle name="0_숭실대학교 걷고싶은 거리 녹화사업_내역서-0308조경-제출용_내역서0903_화천가로화단21(0330)(복구)-6-1_메인경관도로 도로숲조성공사(상무님) 2" xfId="4375" xr:uid="{00000000-0005-0000-0000-0000520E0000}"/>
    <cellStyle name="0_숭실대학교 걷고싶은 거리 녹화사업_내역서-0308조경-제출용_내역서0903_화천가로화단21(0330)(복구)-6-1_메인경관도로 도로숲조성공사(착공계)" xfId="4376" xr:uid="{00000000-0005-0000-0000-0000530E0000}"/>
    <cellStyle name="0_숭실대학교 걷고싶은 거리 녹화사업_내역서-0308조경-제출용_내역서0903_화천가로화단21(0330)(복구)-6-1_메인경관도로 도로숲조성공사(착공계) 2" xfId="4377" xr:uid="{00000000-0005-0000-0000-0000540E0000}"/>
    <cellStyle name="0_숭실대학교 걷고싶은 거리 녹화사업_내역서-0308조경-제출용_내역서0903_화천가로화단21(0330)(복구)-6-1_메인경관도로 도로숲조성공사(착공계-제출)" xfId="4378" xr:uid="{00000000-0005-0000-0000-0000550E0000}"/>
    <cellStyle name="0_숭실대학교 걷고싶은 거리 녹화사업_내역서-0308조경-제출용_내역서0903_화천가로화단21(0330)(복구)-6-1_메인경관도로 도로숲조성공사(착공계-제출) 2" xfId="4379" xr:uid="{00000000-0005-0000-0000-0000560E0000}"/>
    <cellStyle name="0_숭실대학교 걷고싶은 거리 녹화사업_내역서-0308조경-제출용_화천가로화단21(0330)(복구)-6-1" xfId="4380" xr:uid="{00000000-0005-0000-0000-0000570E0000}"/>
    <cellStyle name="0_숭실대학교 걷고싶은 거리 녹화사업_내역서-0308조경-제출용_화천가로화단21(0330)(복구)-6-1 2" xfId="4381" xr:uid="{00000000-0005-0000-0000-0000580E0000}"/>
    <cellStyle name="0_숭실대학교 걷고싶은 거리 녹화사업_내역서-0308조경-제출용_화천가로화단21(0330)(복구)-6-1_메인경관도로 도로숲조성공사" xfId="4382" xr:uid="{00000000-0005-0000-0000-0000590E0000}"/>
    <cellStyle name="0_숭실대학교 걷고싶은 거리 녹화사업_내역서-0308조경-제출용_화천가로화단21(0330)(복구)-6-1_메인경관도로 도로숲조성공사 2" xfId="4383" xr:uid="{00000000-0005-0000-0000-00005A0E0000}"/>
    <cellStyle name="0_숭실대학교 걷고싶은 거리 녹화사업_내역서-0308조경-제출용_화천가로화단21(0330)(복구)-6-1_메인경관도로 도로숲조성공사(상무님)" xfId="4384" xr:uid="{00000000-0005-0000-0000-00005B0E0000}"/>
    <cellStyle name="0_숭실대학교 걷고싶은 거리 녹화사업_내역서-0308조경-제출용_화천가로화단21(0330)(복구)-6-1_메인경관도로 도로숲조성공사(상무님) 2" xfId="4385" xr:uid="{00000000-0005-0000-0000-00005C0E0000}"/>
    <cellStyle name="0_숭실대학교 걷고싶은 거리 녹화사업_내역서-0308조경-제출용_화천가로화단21(0330)(복구)-6-1_메인경관도로 도로숲조성공사(착공계)" xfId="4386" xr:uid="{00000000-0005-0000-0000-00005D0E0000}"/>
    <cellStyle name="0_숭실대학교 걷고싶은 거리 녹화사업_내역서-0308조경-제출용_화천가로화단21(0330)(복구)-6-1_메인경관도로 도로숲조성공사(착공계) 2" xfId="4387" xr:uid="{00000000-0005-0000-0000-00005E0E0000}"/>
    <cellStyle name="0_숭실대학교 걷고싶은 거리 녹화사업_내역서-0308조경-제출용_화천가로화단21(0330)(복구)-6-1_메인경관도로 도로숲조성공사(착공계-제출)" xfId="4388" xr:uid="{00000000-0005-0000-0000-00005F0E0000}"/>
    <cellStyle name="0_숭실대학교 걷고싶은 거리 녹화사업_내역서-0308조경-제출용_화천가로화단21(0330)(복구)-6-1_메인경관도로 도로숲조성공사(착공계-제출) 2" xfId="4389" xr:uid="{00000000-0005-0000-0000-0000600E0000}"/>
    <cellStyle name="0_숭실대학교 걷고싶은 거리 녹화사업_내역서0903" xfId="4390" xr:uid="{00000000-0005-0000-0000-0000610E0000}"/>
    <cellStyle name="0_숭실대학교 걷고싶은 거리 녹화사업_내역서0903 2" xfId="4391" xr:uid="{00000000-0005-0000-0000-0000620E0000}"/>
    <cellStyle name="0_숭실대학교 걷고싶은 거리 녹화사업_내역서0903_화천가로화단21(0330)(복구)-6-1" xfId="4392" xr:uid="{00000000-0005-0000-0000-0000630E0000}"/>
    <cellStyle name="0_숭실대학교 걷고싶은 거리 녹화사업_내역서0903_화천가로화단21(0330)(복구)-6-1 2" xfId="4393" xr:uid="{00000000-0005-0000-0000-0000640E0000}"/>
    <cellStyle name="0_숭실대학교 걷고싶은 거리 녹화사업_내역서0903_화천가로화단21(0330)(복구)-6-1_메인경관도로 도로숲조성공사" xfId="4394" xr:uid="{00000000-0005-0000-0000-0000650E0000}"/>
    <cellStyle name="0_숭실대학교 걷고싶은 거리 녹화사업_내역서0903_화천가로화단21(0330)(복구)-6-1_메인경관도로 도로숲조성공사 2" xfId="4395" xr:uid="{00000000-0005-0000-0000-0000660E0000}"/>
    <cellStyle name="0_숭실대학교 걷고싶은 거리 녹화사업_내역서0903_화천가로화단21(0330)(복구)-6-1_메인경관도로 도로숲조성공사(상무님)" xfId="4396" xr:uid="{00000000-0005-0000-0000-0000670E0000}"/>
    <cellStyle name="0_숭실대학교 걷고싶은 거리 녹화사업_내역서0903_화천가로화단21(0330)(복구)-6-1_메인경관도로 도로숲조성공사(상무님) 2" xfId="4397" xr:uid="{00000000-0005-0000-0000-0000680E0000}"/>
    <cellStyle name="0_숭실대학교 걷고싶은 거리 녹화사업_내역서0903_화천가로화단21(0330)(복구)-6-1_메인경관도로 도로숲조성공사(착공계)" xfId="4398" xr:uid="{00000000-0005-0000-0000-0000690E0000}"/>
    <cellStyle name="0_숭실대학교 걷고싶은 거리 녹화사업_내역서0903_화천가로화단21(0330)(복구)-6-1_메인경관도로 도로숲조성공사(착공계) 2" xfId="4399" xr:uid="{00000000-0005-0000-0000-00006A0E0000}"/>
    <cellStyle name="0_숭실대학교 걷고싶은 거리 녹화사업_내역서0903_화천가로화단21(0330)(복구)-6-1_메인경관도로 도로숲조성공사(착공계-제출)" xfId="4400" xr:uid="{00000000-0005-0000-0000-00006B0E0000}"/>
    <cellStyle name="0_숭실대학교 걷고싶은 거리 녹화사업_내역서0903_화천가로화단21(0330)(복구)-6-1_메인경관도로 도로숲조성공사(착공계-제출) 2" xfId="4401" xr:uid="{00000000-0005-0000-0000-00006C0E0000}"/>
    <cellStyle name="0_숭실대학교 걷고싶은 거리 녹화사업_학교숲관리내역서-0222-제출용" xfId="4402" xr:uid="{00000000-0005-0000-0000-00006D0E0000}"/>
    <cellStyle name="0_숭실대학교 걷고싶은 거리 녹화사업_학교숲관리내역서-0222-제출용 2" xfId="4403" xr:uid="{00000000-0005-0000-0000-00006E0E0000}"/>
    <cellStyle name="0_숭실대학교 걷고싶은 거리 녹화사업_학교숲관리내역서-0222-제출용_내역서" xfId="4404" xr:uid="{00000000-0005-0000-0000-00006F0E0000}"/>
    <cellStyle name="0_숭실대학교 걷고싶은 거리 녹화사업_학교숲관리내역서-0222-제출용_내역서 2" xfId="4405" xr:uid="{00000000-0005-0000-0000-0000700E0000}"/>
    <cellStyle name="0_숭실대학교 걷고싶은 거리 녹화사업_학교숲관리내역서-0222-제출용_내역서_화천가로화단21(0330)(복구)-6-1" xfId="4406" xr:uid="{00000000-0005-0000-0000-0000710E0000}"/>
    <cellStyle name="0_숭실대학교 걷고싶은 거리 녹화사업_학교숲관리내역서-0222-제출용_내역서_화천가로화단21(0330)(복구)-6-1 2" xfId="4407" xr:uid="{00000000-0005-0000-0000-0000720E0000}"/>
    <cellStyle name="0_숭실대학교 걷고싶은 거리 녹화사업_학교숲관리내역서-0222-제출용_내역서_화천가로화단21(0330)(복구)-6-1_메인경관도로 도로숲조성공사" xfId="4408" xr:uid="{00000000-0005-0000-0000-0000730E0000}"/>
    <cellStyle name="0_숭실대학교 걷고싶은 거리 녹화사업_학교숲관리내역서-0222-제출용_내역서_화천가로화단21(0330)(복구)-6-1_메인경관도로 도로숲조성공사 2" xfId="4409" xr:uid="{00000000-0005-0000-0000-0000740E0000}"/>
    <cellStyle name="0_숭실대학교 걷고싶은 거리 녹화사업_학교숲관리내역서-0222-제출용_내역서_화천가로화단21(0330)(복구)-6-1_메인경관도로 도로숲조성공사(상무님)" xfId="4410" xr:uid="{00000000-0005-0000-0000-0000750E0000}"/>
    <cellStyle name="0_숭실대학교 걷고싶은 거리 녹화사업_학교숲관리내역서-0222-제출용_내역서_화천가로화단21(0330)(복구)-6-1_메인경관도로 도로숲조성공사(상무님) 2" xfId="4411" xr:uid="{00000000-0005-0000-0000-0000760E0000}"/>
    <cellStyle name="0_숭실대학교 걷고싶은 거리 녹화사업_학교숲관리내역서-0222-제출용_내역서_화천가로화단21(0330)(복구)-6-1_메인경관도로 도로숲조성공사(착공계)" xfId="4412" xr:uid="{00000000-0005-0000-0000-0000770E0000}"/>
    <cellStyle name="0_숭실대학교 걷고싶은 거리 녹화사업_학교숲관리내역서-0222-제출용_내역서_화천가로화단21(0330)(복구)-6-1_메인경관도로 도로숲조성공사(착공계) 2" xfId="4413" xr:uid="{00000000-0005-0000-0000-0000780E0000}"/>
    <cellStyle name="0_숭실대학교 걷고싶은 거리 녹화사업_학교숲관리내역서-0222-제출용_내역서_화천가로화단21(0330)(복구)-6-1_메인경관도로 도로숲조성공사(착공계-제출)" xfId="4414" xr:uid="{00000000-0005-0000-0000-0000790E0000}"/>
    <cellStyle name="0_숭실대학교 걷고싶은 거리 녹화사업_학교숲관리내역서-0222-제출용_내역서_화천가로화단21(0330)(복구)-6-1_메인경관도로 도로숲조성공사(착공계-제출) 2" xfId="4415" xr:uid="{00000000-0005-0000-0000-00007A0E0000}"/>
    <cellStyle name="0_숭실대학교 걷고싶은 거리 녹화사업_학교숲관리내역서-0222-제출용_내역서0903" xfId="4416" xr:uid="{00000000-0005-0000-0000-00007B0E0000}"/>
    <cellStyle name="0_숭실대학교 걷고싶은 거리 녹화사업_학교숲관리내역서-0222-제출용_내역서0903 2" xfId="4417" xr:uid="{00000000-0005-0000-0000-00007C0E0000}"/>
    <cellStyle name="0_숭실대학교 걷고싶은 거리 녹화사업_학교숲관리내역서-0222-제출용_내역서0903_화천가로화단21(0330)(복구)-6-1" xfId="4418" xr:uid="{00000000-0005-0000-0000-00007D0E0000}"/>
    <cellStyle name="0_숭실대학교 걷고싶은 거리 녹화사업_학교숲관리내역서-0222-제출용_내역서0903_화천가로화단21(0330)(복구)-6-1 2" xfId="4419" xr:uid="{00000000-0005-0000-0000-00007E0E0000}"/>
    <cellStyle name="0_숭실대학교 걷고싶은 거리 녹화사업_학교숲관리내역서-0222-제출용_내역서0903_화천가로화단21(0330)(복구)-6-1_메인경관도로 도로숲조성공사" xfId="4420" xr:uid="{00000000-0005-0000-0000-00007F0E0000}"/>
    <cellStyle name="0_숭실대학교 걷고싶은 거리 녹화사업_학교숲관리내역서-0222-제출용_내역서0903_화천가로화단21(0330)(복구)-6-1_메인경관도로 도로숲조성공사 2" xfId="4421" xr:uid="{00000000-0005-0000-0000-0000800E0000}"/>
    <cellStyle name="0_숭실대학교 걷고싶은 거리 녹화사업_학교숲관리내역서-0222-제출용_내역서0903_화천가로화단21(0330)(복구)-6-1_메인경관도로 도로숲조성공사(상무님)" xfId="4422" xr:uid="{00000000-0005-0000-0000-0000810E0000}"/>
    <cellStyle name="0_숭실대학교 걷고싶은 거리 녹화사업_학교숲관리내역서-0222-제출용_내역서0903_화천가로화단21(0330)(복구)-6-1_메인경관도로 도로숲조성공사(상무님) 2" xfId="4423" xr:uid="{00000000-0005-0000-0000-0000820E0000}"/>
    <cellStyle name="0_숭실대학교 걷고싶은 거리 녹화사업_학교숲관리내역서-0222-제출용_내역서0903_화천가로화단21(0330)(복구)-6-1_메인경관도로 도로숲조성공사(착공계)" xfId="4424" xr:uid="{00000000-0005-0000-0000-0000830E0000}"/>
    <cellStyle name="0_숭실대학교 걷고싶은 거리 녹화사업_학교숲관리내역서-0222-제출용_내역서0903_화천가로화단21(0330)(복구)-6-1_메인경관도로 도로숲조성공사(착공계) 2" xfId="4425" xr:uid="{00000000-0005-0000-0000-0000840E0000}"/>
    <cellStyle name="0_숭실대학교 걷고싶은 거리 녹화사업_학교숲관리내역서-0222-제출용_내역서0903_화천가로화단21(0330)(복구)-6-1_메인경관도로 도로숲조성공사(착공계-제출)" xfId="4426" xr:uid="{00000000-0005-0000-0000-0000850E0000}"/>
    <cellStyle name="0_숭실대학교 걷고싶은 거리 녹화사업_학교숲관리내역서-0222-제출용_내역서0903_화천가로화단21(0330)(복구)-6-1_메인경관도로 도로숲조성공사(착공계-제출) 2" xfId="4427" xr:uid="{00000000-0005-0000-0000-0000860E0000}"/>
    <cellStyle name="0_숭실대학교 걷고싶은 거리 녹화사업_학교숲관리내역서-0222-제출용_화천가로화단21(0330)(복구)-6-1" xfId="4428" xr:uid="{00000000-0005-0000-0000-0000870E0000}"/>
    <cellStyle name="0_숭실대학교 걷고싶은 거리 녹화사업_학교숲관리내역서-0222-제출용_화천가로화단21(0330)(복구)-6-1 2" xfId="4429" xr:uid="{00000000-0005-0000-0000-0000880E0000}"/>
    <cellStyle name="0_숭실대학교 걷고싶은 거리 녹화사업_학교숲관리내역서-0222-제출용_화천가로화단21(0330)(복구)-6-1_메인경관도로 도로숲조성공사" xfId="4430" xr:uid="{00000000-0005-0000-0000-0000890E0000}"/>
    <cellStyle name="0_숭실대학교 걷고싶은 거리 녹화사업_학교숲관리내역서-0222-제출용_화천가로화단21(0330)(복구)-6-1_메인경관도로 도로숲조성공사 2" xfId="4431" xr:uid="{00000000-0005-0000-0000-00008A0E0000}"/>
    <cellStyle name="0_숭실대학교 걷고싶은 거리 녹화사업_학교숲관리내역서-0222-제출용_화천가로화단21(0330)(복구)-6-1_메인경관도로 도로숲조성공사(상무님)" xfId="4432" xr:uid="{00000000-0005-0000-0000-00008B0E0000}"/>
    <cellStyle name="0_숭실대학교 걷고싶은 거리 녹화사업_학교숲관리내역서-0222-제출용_화천가로화단21(0330)(복구)-6-1_메인경관도로 도로숲조성공사(상무님) 2" xfId="4433" xr:uid="{00000000-0005-0000-0000-00008C0E0000}"/>
    <cellStyle name="0_숭실대학교 걷고싶은 거리 녹화사업_학교숲관리내역서-0222-제출용_화천가로화단21(0330)(복구)-6-1_메인경관도로 도로숲조성공사(착공계)" xfId="4434" xr:uid="{00000000-0005-0000-0000-00008D0E0000}"/>
    <cellStyle name="0_숭실대학교 걷고싶은 거리 녹화사업_학교숲관리내역서-0222-제출용_화천가로화단21(0330)(복구)-6-1_메인경관도로 도로숲조성공사(착공계) 2" xfId="4435" xr:uid="{00000000-0005-0000-0000-00008E0E0000}"/>
    <cellStyle name="0_숭실대학교 걷고싶은 거리 녹화사업_학교숲관리내역서-0222-제출용_화천가로화단21(0330)(복구)-6-1_메인경관도로 도로숲조성공사(착공계-제출)" xfId="4436" xr:uid="{00000000-0005-0000-0000-00008F0E0000}"/>
    <cellStyle name="0_숭실대학교 걷고싶은 거리 녹화사업_학교숲관리내역서-0222-제출용_화천가로화단21(0330)(복구)-6-1_메인경관도로 도로숲조성공사(착공계-제출) 2" xfId="4437" xr:uid="{00000000-0005-0000-0000-0000900E0000}"/>
    <cellStyle name="0_숭실대학교 걷고싶은 거리 녹화사업_학교숲관리내역서-최종" xfId="4438" xr:uid="{00000000-0005-0000-0000-0000910E0000}"/>
    <cellStyle name="0_숭실대학교 걷고싶은 거리 녹화사업_학교숲관리내역서-최종 2" xfId="4439" xr:uid="{00000000-0005-0000-0000-0000920E0000}"/>
    <cellStyle name="0_숭실대학교 걷고싶은 거리 녹화사업_학교숲관리내역서-최종_내역서" xfId="4440" xr:uid="{00000000-0005-0000-0000-0000930E0000}"/>
    <cellStyle name="0_숭실대학교 걷고싶은 거리 녹화사업_학교숲관리내역서-최종_내역서 2" xfId="4441" xr:uid="{00000000-0005-0000-0000-0000940E0000}"/>
    <cellStyle name="0_숭실대학교 걷고싶은 거리 녹화사업_학교숲관리내역서-최종_내역서_화천가로화단21(0330)(복구)-6-1" xfId="4442" xr:uid="{00000000-0005-0000-0000-0000950E0000}"/>
    <cellStyle name="0_숭실대학교 걷고싶은 거리 녹화사업_학교숲관리내역서-최종_내역서_화천가로화단21(0330)(복구)-6-1 2" xfId="4443" xr:uid="{00000000-0005-0000-0000-0000960E0000}"/>
    <cellStyle name="0_숭실대학교 걷고싶은 거리 녹화사업_학교숲관리내역서-최종_내역서_화천가로화단21(0330)(복구)-6-1_메인경관도로 도로숲조성공사" xfId="4444" xr:uid="{00000000-0005-0000-0000-0000970E0000}"/>
    <cellStyle name="0_숭실대학교 걷고싶은 거리 녹화사업_학교숲관리내역서-최종_내역서_화천가로화단21(0330)(복구)-6-1_메인경관도로 도로숲조성공사 2" xfId="4445" xr:uid="{00000000-0005-0000-0000-0000980E0000}"/>
    <cellStyle name="0_숭실대학교 걷고싶은 거리 녹화사업_학교숲관리내역서-최종_내역서_화천가로화단21(0330)(복구)-6-1_메인경관도로 도로숲조성공사(상무님)" xfId="4446" xr:uid="{00000000-0005-0000-0000-0000990E0000}"/>
    <cellStyle name="0_숭실대학교 걷고싶은 거리 녹화사업_학교숲관리내역서-최종_내역서_화천가로화단21(0330)(복구)-6-1_메인경관도로 도로숲조성공사(상무님) 2" xfId="4447" xr:uid="{00000000-0005-0000-0000-00009A0E0000}"/>
    <cellStyle name="0_숭실대학교 걷고싶은 거리 녹화사업_학교숲관리내역서-최종_내역서_화천가로화단21(0330)(복구)-6-1_메인경관도로 도로숲조성공사(착공계)" xfId="4448" xr:uid="{00000000-0005-0000-0000-00009B0E0000}"/>
    <cellStyle name="0_숭실대학교 걷고싶은 거리 녹화사업_학교숲관리내역서-최종_내역서_화천가로화단21(0330)(복구)-6-1_메인경관도로 도로숲조성공사(착공계) 2" xfId="4449" xr:uid="{00000000-0005-0000-0000-00009C0E0000}"/>
    <cellStyle name="0_숭실대학교 걷고싶은 거리 녹화사업_학교숲관리내역서-최종_내역서_화천가로화단21(0330)(복구)-6-1_메인경관도로 도로숲조성공사(착공계-제출)" xfId="4450" xr:uid="{00000000-0005-0000-0000-00009D0E0000}"/>
    <cellStyle name="0_숭실대학교 걷고싶은 거리 녹화사업_학교숲관리내역서-최종_내역서_화천가로화단21(0330)(복구)-6-1_메인경관도로 도로숲조성공사(착공계-제출) 2" xfId="4451" xr:uid="{00000000-0005-0000-0000-00009E0E0000}"/>
    <cellStyle name="0_숭실대학교 걷고싶은 거리 녹화사업_학교숲관리내역서-최종_내역서0903" xfId="4452" xr:uid="{00000000-0005-0000-0000-00009F0E0000}"/>
    <cellStyle name="0_숭실대학교 걷고싶은 거리 녹화사업_학교숲관리내역서-최종_내역서0903 2" xfId="4453" xr:uid="{00000000-0005-0000-0000-0000A00E0000}"/>
    <cellStyle name="0_숭실대학교 걷고싶은 거리 녹화사업_학교숲관리내역서-최종_내역서0903_화천가로화단21(0330)(복구)-6-1" xfId="4454" xr:uid="{00000000-0005-0000-0000-0000A10E0000}"/>
    <cellStyle name="0_숭실대학교 걷고싶은 거리 녹화사업_학교숲관리내역서-최종_내역서0903_화천가로화단21(0330)(복구)-6-1 2" xfId="4455" xr:uid="{00000000-0005-0000-0000-0000A20E0000}"/>
    <cellStyle name="0_숭실대학교 걷고싶은 거리 녹화사업_학교숲관리내역서-최종_내역서0903_화천가로화단21(0330)(복구)-6-1_메인경관도로 도로숲조성공사" xfId="4456" xr:uid="{00000000-0005-0000-0000-0000A30E0000}"/>
    <cellStyle name="0_숭실대학교 걷고싶은 거리 녹화사업_학교숲관리내역서-최종_내역서0903_화천가로화단21(0330)(복구)-6-1_메인경관도로 도로숲조성공사 2" xfId="4457" xr:uid="{00000000-0005-0000-0000-0000A40E0000}"/>
    <cellStyle name="0_숭실대학교 걷고싶은 거리 녹화사업_학교숲관리내역서-최종_내역서0903_화천가로화단21(0330)(복구)-6-1_메인경관도로 도로숲조성공사(상무님)" xfId="4458" xr:uid="{00000000-0005-0000-0000-0000A50E0000}"/>
    <cellStyle name="0_숭실대학교 걷고싶은 거리 녹화사업_학교숲관리내역서-최종_내역서0903_화천가로화단21(0330)(복구)-6-1_메인경관도로 도로숲조성공사(상무님) 2" xfId="4459" xr:uid="{00000000-0005-0000-0000-0000A60E0000}"/>
    <cellStyle name="0_숭실대학교 걷고싶은 거리 녹화사업_학교숲관리내역서-최종_내역서0903_화천가로화단21(0330)(복구)-6-1_메인경관도로 도로숲조성공사(착공계)" xfId="4460" xr:uid="{00000000-0005-0000-0000-0000A70E0000}"/>
    <cellStyle name="0_숭실대학교 걷고싶은 거리 녹화사업_학교숲관리내역서-최종_내역서0903_화천가로화단21(0330)(복구)-6-1_메인경관도로 도로숲조성공사(착공계) 2" xfId="4461" xr:uid="{00000000-0005-0000-0000-0000A80E0000}"/>
    <cellStyle name="0_숭실대학교 걷고싶은 거리 녹화사업_학교숲관리내역서-최종_내역서0903_화천가로화단21(0330)(복구)-6-1_메인경관도로 도로숲조성공사(착공계-제출)" xfId="4462" xr:uid="{00000000-0005-0000-0000-0000A90E0000}"/>
    <cellStyle name="0_숭실대학교 걷고싶은 거리 녹화사업_학교숲관리내역서-최종_내역서0903_화천가로화단21(0330)(복구)-6-1_메인경관도로 도로숲조성공사(착공계-제출) 2" xfId="4463" xr:uid="{00000000-0005-0000-0000-0000AA0E0000}"/>
    <cellStyle name="0_숭실대학교 걷고싶은 거리 녹화사업_학교숲관리내역서-최종_화천가로화단21(0330)(복구)-6-1" xfId="4464" xr:uid="{00000000-0005-0000-0000-0000AB0E0000}"/>
    <cellStyle name="0_숭실대학교 걷고싶은 거리 녹화사업_학교숲관리내역서-최종_화천가로화단21(0330)(복구)-6-1 2" xfId="4465" xr:uid="{00000000-0005-0000-0000-0000AC0E0000}"/>
    <cellStyle name="0_숭실대학교 걷고싶은 거리 녹화사업_학교숲관리내역서-최종_화천가로화단21(0330)(복구)-6-1_메인경관도로 도로숲조성공사" xfId="4466" xr:uid="{00000000-0005-0000-0000-0000AD0E0000}"/>
    <cellStyle name="0_숭실대학교 걷고싶은 거리 녹화사업_학교숲관리내역서-최종_화천가로화단21(0330)(복구)-6-1_메인경관도로 도로숲조성공사 2" xfId="4467" xr:uid="{00000000-0005-0000-0000-0000AE0E0000}"/>
    <cellStyle name="0_숭실대학교 걷고싶은 거리 녹화사업_학교숲관리내역서-최종_화천가로화단21(0330)(복구)-6-1_메인경관도로 도로숲조성공사(상무님)" xfId="4468" xr:uid="{00000000-0005-0000-0000-0000AF0E0000}"/>
    <cellStyle name="0_숭실대학교 걷고싶은 거리 녹화사업_학교숲관리내역서-최종_화천가로화단21(0330)(복구)-6-1_메인경관도로 도로숲조성공사(상무님) 2" xfId="4469" xr:uid="{00000000-0005-0000-0000-0000B00E0000}"/>
    <cellStyle name="0_숭실대학교 걷고싶은 거리 녹화사업_학교숲관리내역서-최종_화천가로화단21(0330)(복구)-6-1_메인경관도로 도로숲조성공사(착공계)" xfId="4470" xr:uid="{00000000-0005-0000-0000-0000B10E0000}"/>
    <cellStyle name="0_숭실대학교 걷고싶은 거리 녹화사업_학교숲관리내역서-최종_화천가로화단21(0330)(복구)-6-1_메인경관도로 도로숲조성공사(착공계) 2" xfId="4471" xr:uid="{00000000-0005-0000-0000-0000B20E0000}"/>
    <cellStyle name="0_숭실대학교 걷고싶은 거리 녹화사업_학교숲관리내역서-최종_화천가로화단21(0330)(복구)-6-1_메인경관도로 도로숲조성공사(착공계-제출)" xfId="4472" xr:uid="{00000000-0005-0000-0000-0000B30E0000}"/>
    <cellStyle name="0_숭실대학교 걷고싶은 거리 녹화사업_학교숲관리내역서-최종_화천가로화단21(0330)(복구)-6-1_메인경관도로 도로숲조성공사(착공계-제출) 2" xfId="4473" xr:uid="{00000000-0005-0000-0000-0000B40E0000}"/>
    <cellStyle name="0_숭실대학교 걷고싶은 거리 녹화사업_화천가로화단21(0330)(복구)-6-1" xfId="4474" xr:uid="{00000000-0005-0000-0000-0000B50E0000}"/>
    <cellStyle name="0_숭실대학교 걷고싶은 거리 녹화사업_화천가로화단21(0330)(복구)-6-1 2" xfId="4475" xr:uid="{00000000-0005-0000-0000-0000B60E0000}"/>
    <cellStyle name="0_숭실대학교 걷고싶은 거리 녹화사업_화천가로화단21(0330)(복구)-6-1_메인경관도로 도로숲조성공사" xfId="4476" xr:uid="{00000000-0005-0000-0000-0000B70E0000}"/>
    <cellStyle name="0_숭실대학교 걷고싶은 거리 녹화사업_화천가로화단21(0330)(복구)-6-1_메인경관도로 도로숲조성공사 2" xfId="4477" xr:uid="{00000000-0005-0000-0000-0000B80E0000}"/>
    <cellStyle name="0_숭실대학교 걷고싶은 거리 녹화사업_화천가로화단21(0330)(복구)-6-1_메인경관도로 도로숲조성공사(상무님)" xfId="4478" xr:uid="{00000000-0005-0000-0000-0000B90E0000}"/>
    <cellStyle name="0_숭실대학교 걷고싶은 거리 녹화사업_화천가로화단21(0330)(복구)-6-1_메인경관도로 도로숲조성공사(상무님) 2" xfId="4479" xr:uid="{00000000-0005-0000-0000-0000BA0E0000}"/>
    <cellStyle name="0_숭실대학교 걷고싶은 거리 녹화사업_화천가로화단21(0330)(복구)-6-1_메인경관도로 도로숲조성공사(착공계)" xfId="4480" xr:uid="{00000000-0005-0000-0000-0000BB0E0000}"/>
    <cellStyle name="0_숭실대학교 걷고싶은 거리 녹화사업_화천가로화단21(0330)(복구)-6-1_메인경관도로 도로숲조성공사(착공계) 2" xfId="4481" xr:uid="{00000000-0005-0000-0000-0000BC0E0000}"/>
    <cellStyle name="0_숭실대학교 걷고싶은 거리 녹화사업_화천가로화단21(0330)(복구)-6-1_메인경관도로 도로숲조성공사(착공계-제출)" xfId="4482" xr:uid="{00000000-0005-0000-0000-0000BD0E0000}"/>
    <cellStyle name="0_숭실대학교 걷고싶은 거리 녹화사업_화천가로화단21(0330)(복구)-6-1_메인경관도로 도로숲조성공사(착공계-제출) 2" xfId="4483" xr:uid="{00000000-0005-0000-0000-0000BE0E0000}"/>
    <cellStyle name="00" xfId="875" xr:uid="{00000000-0005-0000-0000-0000BF0E0000}"/>
    <cellStyle name="00 2" xfId="4484" xr:uid="{00000000-0005-0000-0000-0000C00E0000}"/>
    <cellStyle name="00 3" xfId="4485" xr:uid="{00000000-0005-0000-0000-0000C10E0000}"/>
    <cellStyle name="00 4" xfId="4486" xr:uid="{00000000-0005-0000-0000-0000C20E0000}"/>
    <cellStyle name="¾È°ÇÈ¸°è¹ýÀÎ" xfId="876" xr:uid="{00000000-0005-0000-0000-0000C30E0000}"/>
    <cellStyle name="1" xfId="877" xr:uid="{00000000-0005-0000-0000-0000C40E0000}"/>
    <cellStyle name="1 2" xfId="4487" xr:uid="{00000000-0005-0000-0000-0000C50E0000}"/>
    <cellStyle name="1 3" xfId="4488" xr:uid="{00000000-0005-0000-0000-0000C60E0000}"/>
    <cellStyle name="1 4" xfId="4489" xr:uid="{00000000-0005-0000-0000-0000C70E0000}"/>
    <cellStyle name="1_00-예산서양식100" xfId="878" xr:uid="{00000000-0005-0000-0000-0000C80E0000}"/>
    <cellStyle name="1_laroux" xfId="879" xr:uid="{00000000-0005-0000-0000-0000C90E0000}"/>
    <cellStyle name="1_laroux_ATC-YOON1" xfId="880" xr:uid="{00000000-0005-0000-0000-0000CA0E0000}"/>
    <cellStyle name="1_total" xfId="881" xr:uid="{00000000-0005-0000-0000-0000CB0E0000}"/>
    <cellStyle name="1_total_목동내역" xfId="882" xr:uid="{00000000-0005-0000-0000-0000CC0E0000}"/>
    <cellStyle name="1_total_현충묘지-예산서(조경)" xfId="883" xr:uid="{00000000-0005-0000-0000-0000CD0E0000}"/>
    <cellStyle name="1_total_현충묘지-예산서(조경)_목동내역" xfId="884" xr:uid="{00000000-0005-0000-0000-0000CE0E0000}"/>
    <cellStyle name="1_total_현충묘지-예산서(조경)_예산서-엑셀변환양식100" xfId="885" xr:uid="{00000000-0005-0000-0000-0000CF0E0000}"/>
    <cellStyle name="1_total_현충묘지-예산서(조경)_예산서-엑셀변환양식100_목동내역" xfId="886" xr:uid="{00000000-0005-0000-0000-0000D00E0000}"/>
    <cellStyle name="1_tree" xfId="887" xr:uid="{00000000-0005-0000-0000-0000D10E0000}"/>
    <cellStyle name="1_tree_목동내역" xfId="888" xr:uid="{00000000-0005-0000-0000-0000D20E0000}"/>
    <cellStyle name="1_tree_수량산출" xfId="889" xr:uid="{00000000-0005-0000-0000-0000D30E0000}"/>
    <cellStyle name="1_tree_수량산출_목동내역" xfId="890" xr:uid="{00000000-0005-0000-0000-0000D40E0000}"/>
    <cellStyle name="1_tree_수량산출_현충묘지-예산서(조경)" xfId="891" xr:uid="{00000000-0005-0000-0000-0000D50E0000}"/>
    <cellStyle name="1_tree_수량산출_현충묘지-예산서(조경)_목동내역" xfId="892" xr:uid="{00000000-0005-0000-0000-0000D60E0000}"/>
    <cellStyle name="1_tree_수량산출_현충묘지-예산서(조경)_예산서-엑셀변환양식100" xfId="893" xr:uid="{00000000-0005-0000-0000-0000D70E0000}"/>
    <cellStyle name="1_tree_수량산출_현충묘지-예산서(조경)_예산서-엑셀변환양식100_목동내역" xfId="894" xr:uid="{00000000-0005-0000-0000-0000D80E0000}"/>
    <cellStyle name="1_tree_현충묘지-예산서(조경)" xfId="895" xr:uid="{00000000-0005-0000-0000-0000D90E0000}"/>
    <cellStyle name="1_tree_현충묘지-예산서(조경)_목동내역" xfId="896" xr:uid="{00000000-0005-0000-0000-0000DA0E0000}"/>
    <cellStyle name="1_tree_현충묘지-예산서(조경)_예산서-엑셀변환양식100" xfId="897" xr:uid="{00000000-0005-0000-0000-0000DB0E0000}"/>
    <cellStyle name="1_tree_현충묘지-예산서(조경)_예산서-엑셀변환양식100_목동내역" xfId="898" xr:uid="{00000000-0005-0000-0000-0000DC0E0000}"/>
    <cellStyle name="1_단가조사표" xfId="899" xr:uid="{00000000-0005-0000-0000-0000DD0E0000}"/>
    <cellStyle name="1_단가조사표_1011소각" xfId="900" xr:uid="{00000000-0005-0000-0000-0000DE0E0000}"/>
    <cellStyle name="1_단가조사표_1113교~1" xfId="901" xr:uid="{00000000-0005-0000-0000-0000DF0E0000}"/>
    <cellStyle name="1_단가조사표_121내역" xfId="902" xr:uid="{00000000-0005-0000-0000-0000E00E0000}"/>
    <cellStyle name="1_단가조사표_객토량" xfId="903" xr:uid="{00000000-0005-0000-0000-0000E10E0000}"/>
    <cellStyle name="1_단가조사표_교통센~1" xfId="904" xr:uid="{00000000-0005-0000-0000-0000E20E0000}"/>
    <cellStyle name="1_단가조사표_교통센터412" xfId="905" xr:uid="{00000000-0005-0000-0000-0000E30E0000}"/>
    <cellStyle name="1_단가조사표_교통수" xfId="906" xr:uid="{00000000-0005-0000-0000-0000E40E0000}"/>
    <cellStyle name="1_단가조사표_교통수량산출서" xfId="907" xr:uid="{00000000-0005-0000-0000-0000E50E0000}"/>
    <cellStyle name="1_단가조사표_구조물대가 (2)" xfId="908" xr:uid="{00000000-0005-0000-0000-0000E60E0000}"/>
    <cellStyle name="1_단가조사표_내역서 (2)" xfId="909" xr:uid="{00000000-0005-0000-0000-0000E70E0000}"/>
    <cellStyle name="1_단가조사표_대전관저지구" xfId="910" xr:uid="{00000000-0005-0000-0000-0000E80E0000}"/>
    <cellStyle name="1_단가조사표_동측지~1" xfId="911" xr:uid="{00000000-0005-0000-0000-0000E90E0000}"/>
    <cellStyle name="1_단가조사표_동측지원422" xfId="912" xr:uid="{00000000-0005-0000-0000-0000EA0E0000}"/>
    <cellStyle name="1_단가조사표_동측지원512" xfId="913" xr:uid="{00000000-0005-0000-0000-0000EB0E0000}"/>
    <cellStyle name="1_단가조사표_동측지원524" xfId="914" xr:uid="{00000000-0005-0000-0000-0000EC0E0000}"/>
    <cellStyle name="1_단가조사표_부대422" xfId="915" xr:uid="{00000000-0005-0000-0000-0000ED0E0000}"/>
    <cellStyle name="1_단가조사표_부대시설" xfId="916" xr:uid="{00000000-0005-0000-0000-0000EE0E0000}"/>
    <cellStyle name="1_단가조사표_소각수~1" xfId="917" xr:uid="{00000000-0005-0000-0000-0000EF0E0000}"/>
    <cellStyle name="1_단가조사표_소각수내역서" xfId="918" xr:uid="{00000000-0005-0000-0000-0000F00E0000}"/>
    <cellStyle name="1_단가조사표_소각수목2" xfId="919" xr:uid="{00000000-0005-0000-0000-0000F10E0000}"/>
    <cellStyle name="1_단가조사표_수량산출서 (2)" xfId="920" xr:uid="{00000000-0005-0000-0000-0000F20E0000}"/>
    <cellStyle name="1_단가조사표_엑스포~1" xfId="921" xr:uid="{00000000-0005-0000-0000-0000F30E0000}"/>
    <cellStyle name="1_단가조사표_엑스포한빛1" xfId="922" xr:uid="{00000000-0005-0000-0000-0000F40E0000}"/>
    <cellStyle name="1_단가조사표_여객터미널331" xfId="923" xr:uid="{00000000-0005-0000-0000-0000F50E0000}"/>
    <cellStyle name="1_단가조사표_여객터미널513" xfId="924" xr:uid="{00000000-0005-0000-0000-0000F60E0000}"/>
    <cellStyle name="1_단가조사표_여객터미널629" xfId="925" xr:uid="{00000000-0005-0000-0000-0000F70E0000}"/>
    <cellStyle name="1_단가조사표_외곽도로616" xfId="926" xr:uid="{00000000-0005-0000-0000-0000F80E0000}"/>
    <cellStyle name="1_단가조사표_용인죽전수량" xfId="4490" xr:uid="{00000000-0005-0000-0000-0000F90E0000}"/>
    <cellStyle name="1_단가조사표_원가계~1" xfId="927" xr:uid="{00000000-0005-0000-0000-0000FA0E0000}"/>
    <cellStyle name="1_단가조사표_유기질" xfId="928" xr:uid="{00000000-0005-0000-0000-0000FB0E0000}"/>
    <cellStyle name="1_단가조사표_자재조서 (2)" xfId="929" xr:uid="{00000000-0005-0000-0000-0000FC0E0000}"/>
    <cellStyle name="1_단가조사표_총괄내역" xfId="930" xr:uid="{00000000-0005-0000-0000-0000FD0E0000}"/>
    <cellStyle name="1_단가조사표_총괄내역 (2)" xfId="931" xr:uid="{00000000-0005-0000-0000-0000FE0E0000}"/>
    <cellStyle name="1_단가조사표_터미널도로403" xfId="932" xr:uid="{00000000-0005-0000-0000-0000FF0E0000}"/>
    <cellStyle name="1_단가조사표_터미널도로429" xfId="933" xr:uid="{00000000-0005-0000-0000-0000000F0000}"/>
    <cellStyle name="1_단가조사표_포장일위" xfId="934" xr:uid="{00000000-0005-0000-0000-0000010F0000}"/>
    <cellStyle name="1_목동내역" xfId="935" xr:uid="{00000000-0005-0000-0000-0000020F0000}"/>
    <cellStyle name="1_문화재샘플" xfId="936" xr:uid="{00000000-0005-0000-0000-0000030F0000}"/>
    <cellStyle name="1_폐기물" xfId="937" xr:uid="{00000000-0005-0000-0000-0000040F0000}"/>
    <cellStyle name="1_현충묘지-수량산출서" xfId="938" xr:uid="{00000000-0005-0000-0000-0000050F0000}"/>
    <cellStyle name="11" xfId="939" xr:uid="{00000000-0005-0000-0000-0000060F0000}"/>
    <cellStyle name="111" xfId="7" xr:uid="{00000000-0005-0000-0000-0000070F0000}"/>
    <cellStyle name="111 2" xfId="4491" xr:uid="{00000000-0005-0000-0000-0000080F0000}"/>
    <cellStyle name="111 3" xfId="4492" xr:uid="{00000000-0005-0000-0000-0000090F0000}"/>
    <cellStyle name="111 4" xfId="4493" xr:uid="{00000000-0005-0000-0000-00000A0F0000}"/>
    <cellStyle name="¹éº" xfId="940" xr:uid="{00000000-0005-0000-0000-00000B0F0000}"/>
    <cellStyle name="¹eºÐA² [0]" xfId="941" xr:uid="{00000000-0005-0000-0000-00000C0F0000}"/>
    <cellStyle name="¹eºÐA² [2]" xfId="942" xr:uid="{00000000-0005-0000-0000-00000D0F0000}"/>
    <cellStyle name="2" xfId="943" xr:uid="{00000000-0005-0000-0000-00000E0F0000}"/>
    <cellStyle name="2_laroux" xfId="944" xr:uid="{00000000-0005-0000-0000-00000F0F0000}"/>
    <cellStyle name="2_laroux_ATC-YOON1" xfId="945" xr:uid="{00000000-0005-0000-0000-0000100F0000}"/>
    <cellStyle name="2_공정표" xfId="4494" xr:uid="{00000000-0005-0000-0000-0000110F0000}"/>
    <cellStyle name="2_단가조사표" xfId="946" xr:uid="{00000000-0005-0000-0000-0000120F0000}"/>
    <cellStyle name="2_단가조사표_1011소각" xfId="947" xr:uid="{00000000-0005-0000-0000-0000130F0000}"/>
    <cellStyle name="2_단가조사표_1113교~1" xfId="948" xr:uid="{00000000-0005-0000-0000-0000140F0000}"/>
    <cellStyle name="2_단가조사표_121내역" xfId="949" xr:uid="{00000000-0005-0000-0000-0000150F0000}"/>
    <cellStyle name="2_단가조사표_객토량" xfId="950" xr:uid="{00000000-0005-0000-0000-0000160F0000}"/>
    <cellStyle name="2_단가조사표_교통센~1" xfId="951" xr:uid="{00000000-0005-0000-0000-0000170F0000}"/>
    <cellStyle name="2_단가조사표_교통센터412" xfId="952" xr:uid="{00000000-0005-0000-0000-0000180F0000}"/>
    <cellStyle name="2_단가조사표_교통수" xfId="953" xr:uid="{00000000-0005-0000-0000-0000190F0000}"/>
    <cellStyle name="2_단가조사표_교통수량산출서" xfId="954" xr:uid="{00000000-0005-0000-0000-00001A0F0000}"/>
    <cellStyle name="2_단가조사표_구조물대가 (2)" xfId="955" xr:uid="{00000000-0005-0000-0000-00001B0F0000}"/>
    <cellStyle name="2_단가조사표_내역서 (2)" xfId="956" xr:uid="{00000000-0005-0000-0000-00001C0F0000}"/>
    <cellStyle name="2_단가조사표_대전관저지구" xfId="957" xr:uid="{00000000-0005-0000-0000-00001D0F0000}"/>
    <cellStyle name="2_단가조사표_동측지~1" xfId="958" xr:uid="{00000000-0005-0000-0000-00001E0F0000}"/>
    <cellStyle name="2_단가조사표_동측지원422" xfId="959" xr:uid="{00000000-0005-0000-0000-00001F0F0000}"/>
    <cellStyle name="2_단가조사표_동측지원512" xfId="960" xr:uid="{00000000-0005-0000-0000-0000200F0000}"/>
    <cellStyle name="2_단가조사표_동측지원524" xfId="961" xr:uid="{00000000-0005-0000-0000-0000210F0000}"/>
    <cellStyle name="2_단가조사표_부대422" xfId="962" xr:uid="{00000000-0005-0000-0000-0000220F0000}"/>
    <cellStyle name="2_단가조사표_부대시설" xfId="963" xr:uid="{00000000-0005-0000-0000-0000230F0000}"/>
    <cellStyle name="2_단가조사표_소각수~1" xfId="964" xr:uid="{00000000-0005-0000-0000-0000240F0000}"/>
    <cellStyle name="2_단가조사표_소각수내역서" xfId="965" xr:uid="{00000000-0005-0000-0000-0000250F0000}"/>
    <cellStyle name="2_단가조사표_소각수목2" xfId="966" xr:uid="{00000000-0005-0000-0000-0000260F0000}"/>
    <cellStyle name="2_단가조사표_수량산출서 (2)" xfId="967" xr:uid="{00000000-0005-0000-0000-0000270F0000}"/>
    <cellStyle name="2_단가조사표_엑스포~1" xfId="968" xr:uid="{00000000-0005-0000-0000-0000280F0000}"/>
    <cellStyle name="2_단가조사표_엑스포한빛1" xfId="969" xr:uid="{00000000-0005-0000-0000-0000290F0000}"/>
    <cellStyle name="2_단가조사표_여객터미널331" xfId="970" xr:uid="{00000000-0005-0000-0000-00002A0F0000}"/>
    <cellStyle name="2_단가조사표_여객터미널513" xfId="971" xr:uid="{00000000-0005-0000-0000-00002B0F0000}"/>
    <cellStyle name="2_단가조사표_여객터미널629" xfId="972" xr:uid="{00000000-0005-0000-0000-00002C0F0000}"/>
    <cellStyle name="2_단가조사표_외곽도로616" xfId="973" xr:uid="{00000000-0005-0000-0000-00002D0F0000}"/>
    <cellStyle name="2_단가조사표_용인죽전수량" xfId="4495" xr:uid="{00000000-0005-0000-0000-00002E0F0000}"/>
    <cellStyle name="2_단가조사표_원가계~1" xfId="974" xr:uid="{00000000-0005-0000-0000-00002F0F0000}"/>
    <cellStyle name="2_단가조사표_유기질" xfId="975" xr:uid="{00000000-0005-0000-0000-0000300F0000}"/>
    <cellStyle name="2_단가조사표_자재조서 (2)" xfId="976" xr:uid="{00000000-0005-0000-0000-0000310F0000}"/>
    <cellStyle name="2_단가조사표_총괄내역" xfId="977" xr:uid="{00000000-0005-0000-0000-0000320F0000}"/>
    <cellStyle name="2_단가조사표_총괄내역 (2)" xfId="978" xr:uid="{00000000-0005-0000-0000-0000330F0000}"/>
    <cellStyle name="2_단가조사표_터미널도로403" xfId="979" xr:uid="{00000000-0005-0000-0000-0000340F0000}"/>
    <cellStyle name="2_단가조사표_터미널도로429" xfId="980" xr:uid="{00000000-0005-0000-0000-0000350F0000}"/>
    <cellStyle name="2_단가조사표_포장일위" xfId="981" xr:uid="{00000000-0005-0000-0000-0000360F0000}"/>
    <cellStyle name="2_설계서(변경)" xfId="4496" xr:uid="{00000000-0005-0000-0000-0000370F0000}"/>
    <cellStyle name="2_자재.제출용" xfId="4497" xr:uid="{00000000-0005-0000-0000-0000380F0000}"/>
    <cellStyle name="20% - 강조색1 2" xfId="4498" xr:uid="{00000000-0005-0000-0000-0000390F0000}"/>
    <cellStyle name="20% - 강조색1 2 2" xfId="4499" xr:uid="{00000000-0005-0000-0000-00003A0F0000}"/>
    <cellStyle name="20% - 강조색1 2 3" xfId="4500" xr:uid="{00000000-0005-0000-0000-00003B0F0000}"/>
    <cellStyle name="20% - 강조색1 2 3 2" xfId="4501" xr:uid="{00000000-0005-0000-0000-00003C0F0000}"/>
    <cellStyle name="20% - 강조색1 2 3 3" xfId="4502" xr:uid="{00000000-0005-0000-0000-00003D0F0000}"/>
    <cellStyle name="20% - 강조색1 2 4" xfId="4503" xr:uid="{00000000-0005-0000-0000-00003E0F0000}"/>
    <cellStyle name="20% - 강조색1 2 4 2" xfId="4504" xr:uid="{00000000-0005-0000-0000-00003F0F0000}"/>
    <cellStyle name="20% - 강조색1 3" xfId="4505" xr:uid="{00000000-0005-0000-0000-0000400F0000}"/>
    <cellStyle name="20% - 강조색1 3 2" xfId="4506" xr:uid="{00000000-0005-0000-0000-0000410F0000}"/>
    <cellStyle name="20% - 강조색1 3 2 2" xfId="4507" xr:uid="{00000000-0005-0000-0000-0000420F0000}"/>
    <cellStyle name="20% - 강조색1 3 3" xfId="4508" xr:uid="{00000000-0005-0000-0000-0000430F0000}"/>
    <cellStyle name="20% - 강조색1 3 3 2" xfId="4509" xr:uid="{00000000-0005-0000-0000-0000440F0000}"/>
    <cellStyle name="20% - 강조색1 3 3 3" xfId="4510" xr:uid="{00000000-0005-0000-0000-0000450F0000}"/>
    <cellStyle name="20% - 강조색1 3 4" xfId="4511" xr:uid="{00000000-0005-0000-0000-0000460F0000}"/>
    <cellStyle name="20% - 강조색1 3 4 2" xfId="4512" xr:uid="{00000000-0005-0000-0000-0000470F0000}"/>
    <cellStyle name="20% - 강조색1 4" xfId="4513" xr:uid="{00000000-0005-0000-0000-0000480F0000}"/>
    <cellStyle name="20% - 강조색2 2" xfId="4514" xr:uid="{00000000-0005-0000-0000-0000490F0000}"/>
    <cellStyle name="20% - 강조색2 2 2" xfId="4515" xr:uid="{00000000-0005-0000-0000-00004A0F0000}"/>
    <cellStyle name="20% - 강조색2 2 3" xfId="4516" xr:uid="{00000000-0005-0000-0000-00004B0F0000}"/>
    <cellStyle name="20% - 강조색2 2 3 2" xfId="4517" xr:uid="{00000000-0005-0000-0000-00004C0F0000}"/>
    <cellStyle name="20% - 강조색2 2 3 3" xfId="4518" xr:uid="{00000000-0005-0000-0000-00004D0F0000}"/>
    <cellStyle name="20% - 강조색2 2 4" xfId="4519" xr:uid="{00000000-0005-0000-0000-00004E0F0000}"/>
    <cellStyle name="20% - 강조색2 2 4 2" xfId="4520" xr:uid="{00000000-0005-0000-0000-00004F0F0000}"/>
    <cellStyle name="20% - 강조색2 3" xfId="4521" xr:uid="{00000000-0005-0000-0000-0000500F0000}"/>
    <cellStyle name="20% - 강조색2 3 2" xfId="4522" xr:uid="{00000000-0005-0000-0000-0000510F0000}"/>
    <cellStyle name="20% - 강조색2 3 2 2" xfId="4523" xr:uid="{00000000-0005-0000-0000-0000520F0000}"/>
    <cellStyle name="20% - 강조색2 3 3" xfId="4524" xr:uid="{00000000-0005-0000-0000-0000530F0000}"/>
    <cellStyle name="20% - 강조색2 3 3 2" xfId="4525" xr:uid="{00000000-0005-0000-0000-0000540F0000}"/>
    <cellStyle name="20% - 강조색2 3 3 3" xfId="4526" xr:uid="{00000000-0005-0000-0000-0000550F0000}"/>
    <cellStyle name="20% - 강조색2 3 4" xfId="4527" xr:uid="{00000000-0005-0000-0000-0000560F0000}"/>
    <cellStyle name="20% - 강조색2 3 4 2" xfId="4528" xr:uid="{00000000-0005-0000-0000-0000570F0000}"/>
    <cellStyle name="20% - 강조색2 4" xfId="4529" xr:uid="{00000000-0005-0000-0000-0000580F0000}"/>
    <cellStyle name="20% - 강조색3 2" xfId="4530" xr:uid="{00000000-0005-0000-0000-0000590F0000}"/>
    <cellStyle name="20% - 강조색3 2 2" xfId="4531" xr:uid="{00000000-0005-0000-0000-00005A0F0000}"/>
    <cellStyle name="20% - 강조색3 2 3" xfId="4532" xr:uid="{00000000-0005-0000-0000-00005B0F0000}"/>
    <cellStyle name="20% - 강조색3 2 3 2" xfId="4533" xr:uid="{00000000-0005-0000-0000-00005C0F0000}"/>
    <cellStyle name="20% - 강조색3 2 3 3" xfId="4534" xr:uid="{00000000-0005-0000-0000-00005D0F0000}"/>
    <cellStyle name="20% - 강조색3 2 4" xfId="4535" xr:uid="{00000000-0005-0000-0000-00005E0F0000}"/>
    <cellStyle name="20% - 강조색3 2 4 2" xfId="4536" xr:uid="{00000000-0005-0000-0000-00005F0F0000}"/>
    <cellStyle name="20% - 강조색3 3" xfId="4537" xr:uid="{00000000-0005-0000-0000-0000600F0000}"/>
    <cellStyle name="20% - 강조색3 3 2" xfId="4538" xr:uid="{00000000-0005-0000-0000-0000610F0000}"/>
    <cellStyle name="20% - 강조색3 3 2 2" xfId="4539" xr:uid="{00000000-0005-0000-0000-0000620F0000}"/>
    <cellStyle name="20% - 강조색3 3 3" xfId="4540" xr:uid="{00000000-0005-0000-0000-0000630F0000}"/>
    <cellStyle name="20% - 강조색3 3 3 2" xfId="4541" xr:uid="{00000000-0005-0000-0000-0000640F0000}"/>
    <cellStyle name="20% - 강조색3 3 3 3" xfId="4542" xr:uid="{00000000-0005-0000-0000-0000650F0000}"/>
    <cellStyle name="20% - 강조색3 3 4" xfId="4543" xr:uid="{00000000-0005-0000-0000-0000660F0000}"/>
    <cellStyle name="20% - 강조색3 3 4 2" xfId="4544" xr:uid="{00000000-0005-0000-0000-0000670F0000}"/>
    <cellStyle name="20% - 강조색3 4" xfId="4545" xr:uid="{00000000-0005-0000-0000-0000680F0000}"/>
    <cellStyle name="20% - 강조색4 2" xfId="4546" xr:uid="{00000000-0005-0000-0000-0000690F0000}"/>
    <cellStyle name="20% - 강조색4 2 2" xfId="4547" xr:uid="{00000000-0005-0000-0000-00006A0F0000}"/>
    <cellStyle name="20% - 강조색4 2 3" xfId="4548" xr:uid="{00000000-0005-0000-0000-00006B0F0000}"/>
    <cellStyle name="20% - 강조색4 2 3 2" xfId="4549" xr:uid="{00000000-0005-0000-0000-00006C0F0000}"/>
    <cellStyle name="20% - 강조색4 2 3 3" xfId="4550" xr:uid="{00000000-0005-0000-0000-00006D0F0000}"/>
    <cellStyle name="20% - 강조색4 2 4" xfId="4551" xr:uid="{00000000-0005-0000-0000-00006E0F0000}"/>
    <cellStyle name="20% - 강조색4 2 4 2" xfId="4552" xr:uid="{00000000-0005-0000-0000-00006F0F0000}"/>
    <cellStyle name="20% - 강조색4 3" xfId="4553" xr:uid="{00000000-0005-0000-0000-0000700F0000}"/>
    <cellStyle name="20% - 강조색4 3 2" xfId="4554" xr:uid="{00000000-0005-0000-0000-0000710F0000}"/>
    <cellStyle name="20% - 강조색4 3 2 2" xfId="4555" xr:uid="{00000000-0005-0000-0000-0000720F0000}"/>
    <cellStyle name="20% - 강조색4 3 3" xfId="4556" xr:uid="{00000000-0005-0000-0000-0000730F0000}"/>
    <cellStyle name="20% - 강조색4 3 3 2" xfId="4557" xr:uid="{00000000-0005-0000-0000-0000740F0000}"/>
    <cellStyle name="20% - 강조색4 3 3 3" xfId="4558" xr:uid="{00000000-0005-0000-0000-0000750F0000}"/>
    <cellStyle name="20% - 강조색4 3 4" xfId="4559" xr:uid="{00000000-0005-0000-0000-0000760F0000}"/>
    <cellStyle name="20% - 강조색4 3 4 2" xfId="4560" xr:uid="{00000000-0005-0000-0000-0000770F0000}"/>
    <cellStyle name="20% - 강조색4 4" xfId="4561" xr:uid="{00000000-0005-0000-0000-0000780F0000}"/>
    <cellStyle name="20% - 강조색5 2" xfId="4562" xr:uid="{00000000-0005-0000-0000-0000790F0000}"/>
    <cellStyle name="20% - 강조색5 2 2" xfId="4563" xr:uid="{00000000-0005-0000-0000-00007A0F0000}"/>
    <cellStyle name="20% - 강조색5 3" xfId="4564" xr:uid="{00000000-0005-0000-0000-00007B0F0000}"/>
    <cellStyle name="20% - 강조색5 3 2" xfId="4565" xr:uid="{00000000-0005-0000-0000-00007C0F0000}"/>
    <cellStyle name="20% - 강조색5 3 3" xfId="4566" xr:uid="{00000000-0005-0000-0000-00007D0F0000}"/>
    <cellStyle name="20% - 강조색5 4" xfId="4567" xr:uid="{00000000-0005-0000-0000-00007E0F0000}"/>
    <cellStyle name="20% - 강조색6 2" xfId="4568" xr:uid="{00000000-0005-0000-0000-00007F0F0000}"/>
    <cellStyle name="20% - 강조색6 2 2" xfId="4569" xr:uid="{00000000-0005-0000-0000-0000800F0000}"/>
    <cellStyle name="20% - 강조색6 3" xfId="4570" xr:uid="{00000000-0005-0000-0000-0000810F0000}"/>
    <cellStyle name="20% - 강조색6 3 2" xfId="4571" xr:uid="{00000000-0005-0000-0000-0000820F0000}"/>
    <cellStyle name="20% - 강조색6 3 3" xfId="4572" xr:uid="{00000000-0005-0000-0000-0000830F0000}"/>
    <cellStyle name="20% - 강조색6 4" xfId="4573" xr:uid="{00000000-0005-0000-0000-0000840F0000}"/>
    <cellStyle name="2자리" xfId="982" xr:uid="{00000000-0005-0000-0000-0000850F0000}"/>
    <cellStyle name="³?a" xfId="983" xr:uid="{00000000-0005-0000-0000-0000860F0000}"/>
    <cellStyle name="40% - 강조색1 2" xfId="4574" xr:uid="{00000000-0005-0000-0000-0000870F0000}"/>
    <cellStyle name="40% - 강조색1 2 2" xfId="4575" xr:uid="{00000000-0005-0000-0000-0000880F0000}"/>
    <cellStyle name="40% - 강조색1 3" xfId="4576" xr:uid="{00000000-0005-0000-0000-0000890F0000}"/>
    <cellStyle name="40% - 강조색1 3 2" xfId="4577" xr:uid="{00000000-0005-0000-0000-00008A0F0000}"/>
    <cellStyle name="40% - 강조색1 3 3" xfId="4578" xr:uid="{00000000-0005-0000-0000-00008B0F0000}"/>
    <cellStyle name="40% - 강조색1 4" xfId="4579" xr:uid="{00000000-0005-0000-0000-00008C0F0000}"/>
    <cellStyle name="40% - 강조색2 2" xfId="4580" xr:uid="{00000000-0005-0000-0000-00008D0F0000}"/>
    <cellStyle name="40% - 강조색2 2 2" xfId="4581" xr:uid="{00000000-0005-0000-0000-00008E0F0000}"/>
    <cellStyle name="40% - 강조색2 3" xfId="4582" xr:uid="{00000000-0005-0000-0000-00008F0F0000}"/>
    <cellStyle name="40% - 강조색2 3 2" xfId="4583" xr:uid="{00000000-0005-0000-0000-0000900F0000}"/>
    <cellStyle name="40% - 강조색2 3 3" xfId="4584" xr:uid="{00000000-0005-0000-0000-0000910F0000}"/>
    <cellStyle name="40% - 강조색2 4" xfId="4585" xr:uid="{00000000-0005-0000-0000-0000920F0000}"/>
    <cellStyle name="40% - 강조색3 2" xfId="4586" xr:uid="{00000000-0005-0000-0000-0000930F0000}"/>
    <cellStyle name="40% - 강조색3 2 2" xfId="4587" xr:uid="{00000000-0005-0000-0000-0000940F0000}"/>
    <cellStyle name="40% - 강조색3 2 3" xfId="4588" xr:uid="{00000000-0005-0000-0000-0000950F0000}"/>
    <cellStyle name="40% - 강조색3 2 3 2" xfId="4589" xr:uid="{00000000-0005-0000-0000-0000960F0000}"/>
    <cellStyle name="40% - 강조색3 2 3 3" xfId="4590" xr:uid="{00000000-0005-0000-0000-0000970F0000}"/>
    <cellStyle name="40% - 강조색3 2 4" xfId="4591" xr:uid="{00000000-0005-0000-0000-0000980F0000}"/>
    <cellStyle name="40% - 강조색3 2 4 2" xfId="4592" xr:uid="{00000000-0005-0000-0000-0000990F0000}"/>
    <cellStyle name="40% - 강조색3 3" xfId="4593" xr:uid="{00000000-0005-0000-0000-00009A0F0000}"/>
    <cellStyle name="40% - 강조색3 3 2" xfId="4594" xr:uid="{00000000-0005-0000-0000-00009B0F0000}"/>
    <cellStyle name="40% - 강조색3 3 2 2" xfId="4595" xr:uid="{00000000-0005-0000-0000-00009C0F0000}"/>
    <cellStyle name="40% - 강조색3 3 3" xfId="4596" xr:uid="{00000000-0005-0000-0000-00009D0F0000}"/>
    <cellStyle name="40% - 강조색3 3 3 2" xfId="4597" xr:uid="{00000000-0005-0000-0000-00009E0F0000}"/>
    <cellStyle name="40% - 강조색3 3 3 3" xfId="4598" xr:uid="{00000000-0005-0000-0000-00009F0F0000}"/>
    <cellStyle name="40% - 강조색3 3 4" xfId="4599" xr:uid="{00000000-0005-0000-0000-0000A00F0000}"/>
    <cellStyle name="40% - 강조색3 3 4 2" xfId="4600" xr:uid="{00000000-0005-0000-0000-0000A10F0000}"/>
    <cellStyle name="40% - 강조색3 4" xfId="4601" xr:uid="{00000000-0005-0000-0000-0000A20F0000}"/>
    <cellStyle name="40% - 강조색4 2" xfId="4602" xr:uid="{00000000-0005-0000-0000-0000A30F0000}"/>
    <cellStyle name="40% - 강조색4 2 2" xfId="4603" xr:uid="{00000000-0005-0000-0000-0000A40F0000}"/>
    <cellStyle name="40% - 강조색4 3" xfId="4604" xr:uid="{00000000-0005-0000-0000-0000A50F0000}"/>
    <cellStyle name="40% - 강조색4 3 2" xfId="4605" xr:uid="{00000000-0005-0000-0000-0000A60F0000}"/>
    <cellStyle name="40% - 강조색4 3 3" xfId="4606" xr:uid="{00000000-0005-0000-0000-0000A70F0000}"/>
    <cellStyle name="40% - 강조색4 4" xfId="4607" xr:uid="{00000000-0005-0000-0000-0000A80F0000}"/>
    <cellStyle name="40% - 강조색5 2" xfId="4608" xr:uid="{00000000-0005-0000-0000-0000A90F0000}"/>
    <cellStyle name="40% - 강조색5 2 2" xfId="4609" xr:uid="{00000000-0005-0000-0000-0000AA0F0000}"/>
    <cellStyle name="40% - 강조색5 3" xfId="4610" xr:uid="{00000000-0005-0000-0000-0000AB0F0000}"/>
    <cellStyle name="40% - 강조색5 3 2" xfId="4611" xr:uid="{00000000-0005-0000-0000-0000AC0F0000}"/>
    <cellStyle name="40% - 강조색5 3 3" xfId="4612" xr:uid="{00000000-0005-0000-0000-0000AD0F0000}"/>
    <cellStyle name="40% - 강조색5 4" xfId="4613" xr:uid="{00000000-0005-0000-0000-0000AE0F0000}"/>
    <cellStyle name="40% - 강조색6 2" xfId="4614" xr:uid="{00000000-0005-0000-0000-0000AF0F0000}"/>
    <cellStyle name="40% - 강조색6 2 2" xfId="4615" xr:uid="{00000000-0005-0000-0000-0000B00F0000}"/>
    <cellStyle name="40% - 강조색6 3" xfId="4616" xr:uid="{00000000-0005-0000-0000-0000B10F0000}"/>
    <cellStyle name="40% - 강조색6 3 2" xfId="4617" xr:uid="{00000000-0005-0000-0000-0000B20F0000}"/>
    <cellStyle name="40% - 강조색6 3 3" xfId="4618" xr:uid="{00000000-0005-0000-0000-0000B30F0000}"/>
    <cellStyle name="40% - 강조색6 4" xfId="4619" xr:uid="{00000000-0005-0000-0000-0000B40F0000}"/>
    <cellStyle name="60" xfId="984" xr:uid="{00000000-0005-0000-0000-0000B50F0000}"/>
    <cellStyle name="60% - 강조색1 2" xfId="4620" xr:uid="{00000000-0005-0000-0000-0000B60F0000}"/>
    <cellStyle name="60% - 강조색1 2 2" xfId="4621" xr:uid="{00000000-0005-0000-0000-0000B70F0000}"/>
    <cellStyle name="60% - 강조색1 3" xfId="4622" xr:uid="{00000000-0005-0000-0000-0000B80F0000}"/>
    <cellStyle name="60% - 강조색1 4" xfId="4623" xr:uid="{00000000-0005-0000-0000-0000B90F0000}"/>
    <cellStyle name="60% - 강조색2 2" xfId="4624" xr:uid="{00000000-0005-0000-0000-0000BA0F0000}"/>
    <cellStyle name="60% - 강조색2 2 2" xfId="4625" xr:uid="{00000000-0005-0000-0000-0000BB0F0000}"/>
    <cellStyle name="60% - 강조색2 3" xfId="4626" xr:uid="{00000000-0005-0000-0000-0000BC0F0000}"/>
    <cellStyle name="60% - 강조색2 4" xfId="4627" xr:uid="{00000000-0005-0000-0000-0000BD0F0000}"/>
    <cellStyle name="60% - 강조색3 2" xfId="4628" xr:uid="{00000000-0005-0000-0000-0000BE0F0000}"/>
    <cellStyle name="60% - 강조색3 2 2" xfId="4629" xr:uid="{00000000-0005-0000-0000-0000BF0F0000}"/>
    <cellStyle name="60% - 강조색3 2 3" xfId="4630" xr:uid="{00000000-0005-0000-0000-0000C00F0000}"/>
    <cellStyle name="60% - 강조색3 2 3 2" xfId="4631" xr:uid="{00000000-0005-0000-0000-0000C10F0000}"/>
    <cellStyle name="60% - 강조색3 2 3 3" xfId="4632" xr:uid="{00000000-0005-0000-0000-0000C20F0000}"/>
    <cellStyle name="60% - 강조색3 2 3 3 2" xfId="4633" xr:uid="{00000000-0005-0000-0000-0000C30F0000}"/>
    <cellStyle name="60% - 강조색3 2 3 4" xfId="4634" xr:uid="{00000000-0005-0000-0000-0000C40F0000}"/>
    <cellStyle name="60% - 강조색3 2 4" xfId="4635" xr:uid="{00000000-0005-0000-0000-0000C50F0000}"/>
    <cellStyle name="60% - 강조색3 2 4 2" xfId="4636" xr:uid="{00000000-0005-0000-0000-0000C60F0000}"/>
    <cellStyle name="60% - 강조색3 3" xfId="4637" xr:uid="{00000000-0005-0000-0000-0000C70F0000}"/>
    <cellStyle name="60% - 강조색3 3 2" xfId="4638" xr:uid="{00000000-0005-0000-0000-0000C80F0000}"/>
    <cellStyle name="60% - 강조색3 3 3" xfId="4639" xr:uid="{00000000-0005-0000-0000-0000C90F0000}"/>
    <cellStyle name="60% - 강조색3 3 3 2" xfId="4640" xr:uid="{00000000-0005-0000-0000-0000CA0F0000}"/>
    <cellStyle name="60% - 강조색3 3 3 3" xfId="4641" xr:uid="{00000000-0005-0000-0000-0000CB0F0000}"/>
    <cellStyle name="60% - 강조색3 3 3 3 2" xfId="4642" xr:uid="{00000000-0005-0000-0000-0000CC0F0000}"/>
    <cellStyle name="60% - 강조색3 3 4" xfId="4643" xr:uid="{00000000-0005-0000-0000-0000CD0F0000}"/>
    <cellStyle name="60% - 강조색3 4" xfId="4644" xr:uid="{00000000-0005-0000-0000-0000CE0F0000}"/>
    <cellStyle name="60% - 강조색4 2" xfId="4645" xr:uid="{00000000-0005-0000-0000-0000CF0F0000}"/>
    <cellStyle name="60% - 강조색4 2 2" xfId="4646" xr:uid="{00000000-0005-0000-0000-0000D00F0000}"/>
    <cellStyle name="60% - 강조색4 2 3" xfId="4647" xr:uid="{00000000-0005-0000-0000-0000D10F0000}"/>
    <cellStyle name="60% - 강조색4 2 3 2" xfId="4648" xr:uid="{00000000-0005-0000-0000-0000D20F0000}"/>
    <cellStyle name="60% - 강조색4 2 3 3" xfId="4649" xr:uid="{00000000-0005-0000-0000-0000D30F0000}"/>
    <cellStyle name="60% - 강조색4 2 3 3 2" xfId="4650" xr:uid="{00000000-0005-0000-0000-0000D40F0000}"/>
    <cellStyle name="60% - 강조색4 2 3 4" xfId="4651" xr:uid="{00000000-0005-0000-0000-0000D50F0000}"/>
    <cellStyle name="60% - 강조색4 2 4" xfId="4652" xr:uid="{00000000-0005-0000-0000-0000D60F0000}"/>
    <cellStyle name="60% - 강조색4 2 4 2" xfId="4653" xr:uid="{00000000-0005-0000-0000-0000D70F0000}"/>
    <cellStyle name="60% - 강조색4 3" xfId="4654" xr:uid="{00000000-0005-0000-0000-0000D80F0000}"/>
    <cellStyle name="60% - 강조색4 3 2" xfId="4655" xr:uid="{00000000-0005-0000-0000-0000D90F0000}"/>
    <cellStyle name="60% - 강조색4 3 3" xfId="4656" xr:uid="{00000000-0005-0000-0000-0000DA0F0000}"/>
    <cellStyle name="60% - 강조색4 3 3 2" xfId="4657" xr:uid="{00000000-0005-0000-0000-0000DB0F0000}"/>
    <cellStyle name="60% - 강조색4 3 3 3" xfId="4658" xr:uid="{00000000-0005-0000-0000-0000DC0F0000}"/>
    <cellStyle name="60% - 강조색4 3 3 3 2" xfId="4659" xr:uid="{00000000-0005-0000-0000-0000DD0F0000}"/>
    <cellStyle name="60% - 강조색4 3 4" xfId="4660" xr:uid="{00000000-0005-0000-0000-0000DE0F0000}"/>
    <cellStyle name="60% - 강조색4 4" xfId="4661" xr:uid="{00000000-0005-0000-0000-0000DF0F0000}"/>
    <cellStyle name="60% - 강조색5 2" xfId="4662" xr:uid="{00000000-0005-0000-0000-0000E00F0000}"/>
    <cellStyle name="60% - 강조색5 2 2" xfId="4663" xr:uid="{00000000-0005-0000-0000-0000E10F0000}"/>
    <cellStyle name="60% - 강조색5 3" xfId="4664" xr:uid="{00000000-0005-0000-0000-0000E20F0000}"/>
    <cellStyle name="60% - 강조색5 4" xfId="4665" xr:uid="{00000000-0005-0000-0000-0000E30F0000}"/>
    <cellStyle name="60% - 강조색6 2" xfId="4666" xr:uid="{00000000-0005-0000-0000-0000E40F0000}"/>
    <cellStyle name="60% - 강조색6 2 2" xfId="4667" xr:uid="{00000000-0005-0000-0000-0000E50F0000}"/>
    <cellStyle name="60% - 강조색6 2 3" xfId="4668" xr:uid="{00000000-0005-0000-0000-0000E60F0000}"/>
    <cellStyle name="60% - 강조색6 2 3 2" xfId="4669" xr:uid="{00000000-0005-0000-0000-0000E70F0000}"/>
    <cellStyle name="60% - 강조색6 2 3 3" xfId="4670" xr:uid="{00000000-0005-0000-0000-0000E80F0000}"/>
    <cellStyle name="60% - 강조색6 2 3 3 2" xfId="4671" xr:uid="{00000000-0005-0000-0000-0000E90F0000}"/>
    <cellStyle name="60% - 강조색6 2 3 4" xfId="4672" xr:uid="{00000000-0005-0000-0000-0000EA0F0000}"/>
    <cellStyle name="60% - 강조색6 2 4" xfId="4673" xr:uid="{00000000-0005-0000-0000-0000EB0F0000}"/>
    <cellStyle name="60% - 강조색6 2 4 2" xfId="4674" xr:uid="{00000000-0005-0000-0000-0000EC0F0000}"/>
    <cellStyle name="60% - 강조색6 3" xfId="4675" xr:uid="{00000000-0005-0000-0000-0000ED0F0000}"/>
    <cellStyle name="60% - 강조색6 3 2" xfId="4676" xr:uid="{00000000-0005-0000-0000-0000EE0F0000}"/>
    <cellStyle name="60% - 강조색6 3 3" xfId="4677" xr:uid="{00000000-0005-0000-0000-0000EF0F0000}"/>
    <cellStyle name="60% - 강조색6 3 3 2" xfId="4678" xr:uid="{00000000-0005-0000-0000-0000F00F0000}"/>
    <cellStyle name="60% - 강조색6 3 3 3" xfId="4679" xr:uid="{00000000-0005-0000-0000-0000F10F0000}"/>
    <cellStyle name="60% - 강조색6 3 3 3 2" xfId="4680" xr:uid="{00000000-0005-0000-0000-0000F20F0000}"/>
    <cellStyle name="60% - 강조색6 3 4" xfId="4681" xr:uid="{00000000-0005-0000-0000-0000F30F0000}"/>
    <cellStyle name="60% - 강조색6 4" xfId="4682" xr:uid="{00000000-0005-0000-0000-0000F40F0000}"/>
    <cellStyle name="82" xfId="4683" xr:uid="{00000000-0005-0000-0000-0000F50F0000}"/>
    <cellStyle name="a [0]_OTD thru NOR " xfId="985" xr:uid="{00000000-0005-0000-0000-0000F60F0000}"/>
    <cellStyle name="A¨­￠￢￠O [0]_INQUIRY ￠?￥i¨u¡AAⓒ￢Aⓒª " xfId="986" xr:uid="{00000000-0005-0000-0000-0000F70F0000}"/>
    <cellStyle name="A¨­￠￢￠O_INQUIRY ￠?￥i¨u¡AAⓒ￢Aⓒª " xfId="987" xr:uid="{00000000-0005-0000-0000-0000F80F0000}"/>
    <cellStyle name="Åë" xfId="988" xr:uid="{00000000-0005-0000-0000-0000F90F0000}"/>
    <cellStyle name="Aee­ " xfId="989" xr:uid="{00000000-0005-0000-0000-0000FA0F0000}"/>
    <cellStyle name="Aee­  2" xfId="4684" xr:uid="{00000000-0005-0000-0000-0000FB0F0000}"/>
    <cellStyle name="Aee­  3" xfId="4685" xr:uid="{00000000-0005-0000-0000-0000FC0F0000}"/>
    <cellStyle name="Aee­  4" xfId="4686" xr:uid="{00000000-0005-0000-0000-0000FD0F0000}"/>
    <cellStyle name="Åëè­ [" xfId="990" xr:uid="{00000000-0005-0000-0000-0000FE0F0000}"/>
    <cellStyle name="AeE­ [0]_ 2ÆAAþº° " xfId="991" xr:uid="{00000000-0005-0000-0000-0000FF0F0000}"/>
    <cellStyle name="ÅëÈ­ [0]_¿¹»ê¼­" xfId="992" xr:uid="{00000000-0005-0000-0000-000000100000}"/>
    <cellStyle name="AeE­ [0]_°eE¹_11¿a½A " xfId="993" xr:uid="{00000000-0005-0000-0000-000001100000}"/>
    <cellStyle name="Åëè­ [0]_laro" xfId="994" xr:uid="{00000000-0005-0000-0000-000002100000}"/>
    <cellStyle name="AeE­ [0]_º≫¼± ±æ¾i±uºI ¼o·R Ay°eC￥ " xfId="995" xr:uid="{00000000-0005-0000-0000-000003100000}"/>
    <cellStyle name="ÅëÈ­ [0]_Sheet1" xfId="996" xr:uid="{00000000-0005-0000-0000-000004100000}"/>
    <cellStyle name="Aee­ _00.개요,일반,특별시방서..2" xfId="4687" xr:uid="{00000000-0005-0000-0000-000005100000}"/>
    <cellStyle name="AeE­_ 2ÆAAþº° " xfId="997" xr:uid="{00000000-0005-0000-0000-000006100000}"/>
    <cellStyle name="ÅëÈ­_¿¹»ê¼­" xfId="998" xr:uid="{00000000-0005-0000-0000-000007100000}"/>
    <cellStyle name="AeE­_°eE¹_11¿a½A " xfId="999" xr:uid="{00000000-0005-0000-0000-000008100000}"/>
    <cellStyle name="Åëè­_laro" xfId="1000" xr:uid="{00000000-0005-0000-0000-000009100000}"/>
    <cellStyle name="AeE­_º≫¼± ±æ¾i±uºI ¼o·R Ay°eC￥ " xfId="1001" xr:uid="{00000000-0005-0000-0000-00000A100000}"/>
    <cellStyle name="ÅëÈ­_Sheet1" xfId="1002" xr:uid="{00000000-0005-0000-0000-00000B100000}"/>
    <cellStyle name="AeE¡ⓒ [0]_INQUIRY ￠?￥i¨u¡AAⓒ￢Aⓒª " xfId="1003" xr:uid="{00000000-0005-0000-0000-00000C100000}"/>
    <cellStyle name="AeE¡ⓒ_INQUIRY ￠?￥i¨u¡AAⓒ￢Aⓒª " xfId="1004" xr:uid="{00000000-0005-0000-0000-00000D100000}"/>
    <cellStyle name="Æu¼ " xfId="1005" xr:uid="{00000000-0005-0000-0000-00000E100000}"/>
    <cellStyle name="ALIGNMENT" xfId="8" xr:uid="{00000000-0005-0000-0000-00000F100000}"/>
    <cellStyle name="Aþ" xfId="1006" xr:uid="{00000000-0005-0000-0000-000010100000}"/>
    <cellStyle name="Äþ" xfId="1007" xr:uid="{00000000-0005-0000-0000-000011100000}"/>
    <cellStyle name="Aþ_마곡보완" xfId="1008" xr:uid="{00000000-0005-0000-0000-000012100000}"/>
    <cellStyle name="Äþ_마곡보완" xfId="1009" xr:uid="{00000000-0005-0000-0000-000013100000}"/>
    <cellStyle name="Aþ_신태인배수장제진기" xfId="1010" xr:uid="{00000000-0005-0000-0000-000014100000}"/>
    <cellStyle name="Aþ¸¶ [" xfId="1011" xr:uid="{00000000-0005-0000-0000-000015100000}"/>
    <cellStyle name="Äþ¸¶ [" xfId="1012" xr:uid="{00000000-0005-0000-0000-000016100000}"/>
    <cellStyle name="Aþ¸¶ [_마곡보완" xfId="1013" xr:uid="{00000000-0005-0000-0000-000017100000}"/>
    <cellStyle name="Äþ¸¶ [_마곡보완" xfId="1014" xr:uid="{00000000-0005-0000-0000-000018100000}"/>
    <cellStyle name="Aþ¸¶ [_신태인배수장제진기" xfId="1015" xr:uid="{00000000-0005-0000-0000-000019100000}"/>
    <cellStyle name="Äþ¸¶ [_율북보완" xfId="1016" xr:uid="{00000000-0005-0000-0000-00001A100000}"/>
    <cellStyle name="Aþ¸¶ [_전체분" xfId="1017" xr:uid="{00000000-0005-0000-0000-00001B100000}"/>
    <cellStyle name="AÞ¸¶ [0]_ 2ÆAAþº° " xfId="1018" xr:uid="{00000000-0005-0000-0000-00001C100000}"/>
    <cellStyle name="ÄÞ¸¶ [0]_¿¹»ê¼­" xfId="1019" xr:uid="{00000000-0005-0000-0000-00001D100000}"/>
    <cellStyle name="AÞ¸¶ [0]_°eE¹_11¿a½A " xfId="1020" xr:uid="{00000000-0005-0000-0000-00001E100000}"/>
    <cellStyle name="Äþ¸¶ [0]_laro" xfId="1021" xr:uid="{00000000-0005-0000-0000-00001F100000}"/>
    <cellStyle name="AÞ¸¶ [0]_º≫¼± ±æ¾i±uºI ¼o·R Ay°eC￥ " xfId="1022" xr:uid="{00000000-0005-0000-0000-000020100000}"/>
    <cellStyle name="ÄÞ¸¶ [0]_Sheet1" xfId="4688" xr:uid="{00000000-0005-0000-0000-000021100000}"/>
    <cellStyle name="AÞ¸¶ [2]" xfId="1023" xr:uid="{00000000-0005-0000-0000-000022100000}"/>
    <cellStyle name="AÞ¸¶_ 2ÆAAþº° " xfId="1024" xr:uid="{00000000-0005-0000-0000-000023100000}"/>
    <cellStyle name="ÄÞ¸¶_¿¹»ê¼­" xfId="1025" xr:uid="{00000000-0005-0000-0000-000024100000}"/>
    <cellStyle name="AÞ¸¶_°eE¹_11¿a½A " xfId="1026" xr:uid="{00000000-0005-0000-0000-000025100000}"/>
    <cellStyle name="Äþ¸¶_laro" xfId="1027" xr:uid="{00000000-0005-0000-0000-000026100000}"/>
    <cellStyle name="AÞ¸¶_º≫¼± ±æ¾i±uºI ¼o·R Ay°eC￥ " xfId="1028" xr:uid="{00000000-0005-0000-0000-000027100000}"/>
    <cellStyle name="ÄÞ¸¶_Sheet1" xfId="4689" xr:uid="{00000000-0005-0000-0000-000028100000}"/>
    <cellStyle name="Àú¸®¼ö" xfId="1029" xr:uid="{00000000-0005-0000-0000-000029100000}"/>
    <cellStyle name="Àú¸®¼ö0" xfId="1030" xr:uid="{00000000-0005-0000-0000-00002A100000}"/>
    <cellStyle name="Au¸r " xfId="1031" xr:uid="{00000000-0005-0000-0000-00002B100000}"/>
    <cellStyle name="Au¸r¼" xfId="1032" xr:uid="{00000000-0005-0000-0000-00002C100000}"/>
    <cellStyle name="_x0001_b" xfId="1033" xr:uid="{00000000-0005-0000-0000-00002D100000}"/>
    <cellStyle name="BA" xfId="1034" xr:uid="{00000000-0005-0000-0000-00002E100000}"/>
    <cellStyle name="Bridge " xfId="1035" xr:uid="{00000000-0005-0000-0000-00002F100000}"/>
    <cellStyle name="C¡IA¨ª_¡ic¨u¡A¨￢I¨￢¡Æ AN¡Æe " xfId="1036" xr:uid="{00000000-0005-0000-0000-000030100000}"/>
    <cellStyle name="C￥" xfId="1037" xr:uid="{00000000-0005-0000-0000-000031100000}"/>
    <cellStyle name="Ç¥" xfId="1038" xr:uid="{00000000-0005-0000-0000-000032100000}"/>
    <cellStyle name="C￥_마곡보완" xfId="1039" xr:uid="{00000000-0005-0000-0000-000033100000}"/>
    <cellStyle name="Ç¥_마곡보완" xfId="1040" xr:uid="{00000000-0005-0000-0000-000034100000}"/>
    <cellStyle name="C￥_신태인배수장제진기" xfId="1041" xr:uid="{00000000-0005-0000-0000-000035100000}"/>
    <cellStyle name="Ç¥_율북보완" xfId="1042" xr:uid="{00000000-0005-0000-0000-000036100000}"/>
    <cellStyle name="C￥_전체분" xfId="1043" xr:uid="{00000000-0005-0000-0000-000037100000}"/>
    <cellStyle name="C￥AØ_  FAB AIA¤  " xfId="1044" xr:uid="{00000000-0005-0000-0000-000038100000}"/>
    <cellStyle name="Ç¥ÁØ_#3E4¿î»ê" xfId="1045" xr:uid="{00000000-0005-0000-0000-000039100000}"/>
    <cellStyle name="C￥AØ_¿ø°¡Aoa" xfId="4690" xr:uid="{00000000-0005-0000-0000-00003A100000}"/>
    <cellStyle name="Ç¥ÁØ_»óºÎ¼ö·®Áý°è " xfId="1046" xr:uid="{00000000-0005-0000-0000-00003B100000}"/>
    <cellStyle name="C￥AØ_≫c¾÷ºIº° AN°e " xfId="1047" xr:uid="{00000000-0005-0000-0000-00003C100000}"/>
    <cellStyle name="Ç¥ÁØ_°­´ç (2)" xfId="1048" xr:uid="{00000000-0005-0000-0000-00003D100000}"/>
    <cellStyle name="C￥AØ_C°¼A(AoAO) " xfId="1049" xr:uid="{00000000-0005-0000-0000-00003E100000}"/>
    <cellStyle name="Ç¥ÁØ_Ç°¼À(ÁöÀÔ) " xfId="1050" xr:uid="{00000000-0005-0000-0000-00003F100000}"/>
    <cellStyle name="C￥AØ_PERSONAL" xfId="9" xr:uid="{00000000-0005-0000-0000-000040100000}"/>
    <cellStyle name="Ç¥ÁØ_Sheet1 (2)" xfId="1051" xr:uid="{00000000-0005-0000-0000-000041100000}"/>
    <cellStyle name="Calc Currency (0)" xfId="1052" xr:uid="{00000000-0005-0000-0000-000042100000}"/>
    <cellStyle name="Calc Currency (0) 2" xfId="4691" xr:uid="{00000000-0005-0000-0000-000043100000}"/>
    <cellStyle name="Calc Currency (0) 2 2" xfId="4692" xr:uid="{00000000-0005-0000-0000-000044100000}"/>
    <cellStyle name="Calc Currency (0) 3" xfId="4693" xr:uid="{00000000-0005-0000-0000-000045100000}"/>
    <cellStyle name="Calc Currency (0) 4" xfId="4694" xr:uid="{00000000-0005-0000-0000-000046100000}"/>
    <cellStyle name="Calc Currency (2)" xfId="1053" xr:uid="{00000000-0005-0000-0000-000047100000}"/>
    <cellStyle name="Calc Percent (0)" xfId="1054" xr:uid="{00000000-0005-0000-0000-000048100000}"/>
    <cellStyle name="Calc Percent (1)" xfId="1055" xr:uid="{00000000-0005-0000-0000-000049100000}"/>
    <cellStyle name="Calc Percent (2)" xfId="1056" xr:uid="{00000000-0005-0000-0000-00004A100000}"/>
    <cellStyle name="Calc Units (0)" xfId="1057" xr:uid="{00000000-0005-0000-0000-00004B100000}"/>
    <cellStyle name="Calc Units (1)" xfId="1058" xr:uid="{00000000-0005-0000-0000-00004C100000}"/>
    <cellStyle name="Calc Units (2)" xfId="1059" xr:uid="{00000000-0005-0000-0000-00004D100000}"/>
    <cellStyle name="category" xfId="10" xr:uid="{00000000-0005-0000-0000-00004E100000}"/>
    <cellStyle name="category 2" xfId="4695" xr:uid="{00000000-0005-0000-0000-00004F100000}"/>
    <cellStyle name="CIAIÆU¸μAⓒ" xfId="1060" xr:uid="{00000000-0005-0000-0000-000050100000}"/>
    <cellStyle name="Çõ»ê" xfId="1061" xr:uid="{00000000-0005-0000-0000-000051100000}"/>
    <cellStyle name="Co≫" xfId="1062" xr:uid="{00000000-0005-0000-0000-000052100000}"/>
    <cellStyle name="Comma" xfId="1063" xr:uid="{00000000-0005-0000-0000-000053100000}"/>
    <cellStyle name="Comma [0]" xfId="1064" xr:uid="{00000000-0005-0000-0000-000054100000}"/>
    <cellStyle name="Comma [0] 2" xfId="4696" xr:uid="{00000000-0005-0000-0000-000055100000}"/>
    <cellStyle name="Comma [0] 2 2" xfId="4697" xr:uid="{00000000-0005-0000-0000-000056100000}"/>
    <cellStyle name="Comma [0] 2 2 2" xfId="4698" xr:uid="{00000000-0005-0000-0000-000057100000}"/>
    <cellStyle name="Comma [0] 2 2 3" xfId="4699" xr:uid="{00000000-0005-0000-0000-000058100000}"/>
    <cellStyle name="Comma [0] 2 3" xfId="4700" xr:uid="{00000000-0005-0000-0000-000059100000}"/>
    <cellStyle name="Comma [0] 2 3 2" xfId="4701" xr:uid="{00000000-0005-0000-0000-00005A100000}"/>
    <cellStyle name="Comma [0] 2 3 3" xfId="4702" xr:uid="{00000000-0005-0000-0000-00005B100000}"/>
    <cellStyle name="Comma [0] 2 4" xfId="4703" xr:uid="{00000000-0005-0000-0000-00005C100000}"/>
    <cellStyle name="Comma [0] 3" xfId="4704" xr:uid="{00000000-0005-0000-0000-00005D100000}"/>
    <cellStyle name="Comma [0] 4" xfId="4705" xr:uid="{00000000-0005-0000-0000-00005E100000}"/>
    <cellStyle name="Comma [0]_ SG&amp;A Bridge " xfId="4706" xr:uid="{00000000-0005-0000-0000-00005F100000}"/>
    <cellStyle name="Comma [00]" xfId="1065" xr:uid="{00000000-0005-0000-0000-000060100000}"/>
    <cellStyle name="Comma 10" xfId="4707" xr:uid="{00000000-0005-0000-0000-000061100000}"/>
    <cellStyle name="Comma 11" xfId="4708" xr:uid="{00000000-0005-0000-0000-000062100000}"/>
    <cellStyle name="Comma 12" xfId="4709" xr:uid="{00000000-0005-0000-0000-000063100000}"/>
    <cellStyle name="Comma 13" xfId="4710" xr:uid="{00000000-0005-0000-0000-000064100000}"/>
    <cellStyle name="Comma 14" xfId="4711" xr:uid="{00000000-0005-0000-0000-000065100000}"/>
    <cellStyle name="Comma 15" xfId="4712" xr:uid="{00000000-0005-0000-0000-000066100000}"/>
    <cellStyle name="Comma 16" xfId="4713" xr:uid="{00000000-0005-0000-0000-000067100000}"/>
    <cellStyle name="Comma 17" xfId="4714" xr:uid="{00000000-0005-0000-0000-000068100000}"/>
    <cellStyle name="Comma 18" xfId="4715" xr:uid="{00000000-0005-0000-0000-000069100000}"/>
    <cellStyle name="Comma 19" xfId="4716" xr:uid="{00000000-0005-0000-0000-00006A100000}"/>
    <cellStyle name="Comma 2" xfId="4717" xr:uid="{00000000-0005-0000-0000-00006B100000}"/>
    <cellStyle name="Comma 20" xfId="4718" xr:uid="{00000000-0005-0000-0000-00006C100000}"/>
    <cellStyle name="Comma 21" xfId="4719" xr:uid="{00000000-0005-0000-0000-00006D100000}"/>
    <cellStyle name="Comma 22" xfId="4720" xr:uid="{00000000-0005-0000-0000-00006E100000}"/>
    <cellStyle name="Comma 23" xfId="4721" xr:uid="{00000000-0005-0000-0000-00006F100000}"/>
    <cellStyle name="Comma 24" xfId="4722" xr:uid="{00000000-0005-0000-0000-000070100000}"/>
    <cellStyle name="Comma 25" xfId="4723" xr:uid="{00000000-0005-0000-0000-000071100000}"/>
    <cellStyle name="Comma 26" xfId="4724" xr:uid="{00000000-0005-0000-0000-000072100000}"/>
    <cellStyle name="Comma 27" xfId="4725" xr:uid="{00000000-0005-0000-0000-000073100000}"/>
    <cellStyle name="Comma 28" xfId="4726" xr:uid="{00000000-0005-0000-0000-000074100000}"/>
    <cellStyle name="Comma 29" xfId="4727" xr:uid="{00000000-0005-0000-0000-000075100000}"/>
    <cellStyle name="Comma 3" xfId="4728" xr:uid="{00000000-0005-0000-0000-000076100000}"/>
    <cellStyle name="Comma 30" xfId="4729" xr:uid="{00000000-0005-0000-0000-000077100000}"/>
    <cellStyle name="Comma 31" xfId="4730" xr:uid="{00000000-0005-0000-0000-000078100000}"/>
    <cellStyle name="Comma 32" xfId="4731" xr:uid="{00000000-0005-0000-0000-000079100000}"/>
    <cellStyle name="Comma 33" xfId="4732" xr:uid="{00000000-0005-0000-0000-00007A100000}"/>
    <cellStyle name="Comma 34" xfId="4733" xr:uid="{00000000-0005-0000-0000-00007B100000}"/>
    <cellStyle name="Comma 35" xfId="4734" xr:uid="{00000000-0005-0000-0000-00007C100000}"/>
    <cellStyle name="Comma 36" xfId="4735" xr:uid="{00000000-0005-0000-0000-00007D100000}"/>
    <cellStyle name="Comma 37" xfId="4736" xr:uid="{00000000-0005-0000-0000-00007E100000}"/>
    <cellStyle name="Comma 38" xfId="4737" xr:uid="{00000000-0005-0000-0000-00007F100000}"/>
    <cellStyle name="Comma 39" xfId="4738" xr:uid="{00000000-0005-0000-0000-000080100000}"/>
    <cellStyle name="Comma 4" xfId="4739" xr:uid="{00000000-0005-0000-0000-000081100000}"/>
    <cellStyle name="Comma 40" xfId="4740" xr:uid="{00000000-0005-0000-0000-000082100000}"/>
    <cellStyle name="Comma 41" xfId="4741" xr:uid="{00000000-0005-0000-0000-000083100000}"/>
    <cellStyle name="Comma 42" xfId="4742" xr:uid="{00000000-0005-0000-0000-000084100000}"/>
    <cellStyle name="Comma 43" xfId="4743" xr:uid="{00000000-0005-0000-0000-000085100000}"/>
    <cellStyle name="Comma 44" xfId="4744" xr:uid="{00000000-0005-0000-0000-000086100000}"/>
    <cellStyle name="Comma 45" xfId="4745" xr:uid="{00000000-0005-0000-0000-000087100000}"/>
    <cellStyle name="Comma 46" xfId="4746" xr:uid="{00000000-0005-0000-0000-000088100000}"/>
    <cellStyle name="Comma 47" xfId="4747" xr:uid="{00000000-0005-0000-0000-000089100000}"/>
    <cellStyle name="Comma 48" xfId="4748" xr:uid="{00000000-0005-0000-0000-00008A100000}"/>
    <cellStyle name="Comma 49" xfId="4749" xr:uid="{00000000-0005-0000-0000-00008B100000}"/>
    <cellStyle name="Comma 5" xfId="4750" xr:uid="{00000000-0005-0000-0000-00008C100000}"/>
    <cellStyle name="Comma 50" xfId="4751" xr:uid="{00000000-0005-0000-0000-00008D100000}"/>
    <cellStyle name="Comma 51" xfId="4752" xr:uid="{00000000-0005-0000-0000-00008E100000}"/>
    <cellStyle name="Comma 52" xfId="4753" xr:uid="{00000000-0005-0000-0000-00008F100000}"/>
    <cellStyle name="Comma 53" xfId="4754" xr:uid="{00000000-0005-0000-0000-000090100000}"/>
    <cellStyle name="Comma 54" xfId="4755" xr:uid="{00000000-0005-0000-0000-000091100000}"/>
    <cellStyle name="Comma 55" xfId="4756" xr:uid="{00000000-0005-0000-0000-000092100000}"/>
    <cellStyle name="Comma 56" xfId="4757" xr:uid="{00000000-0005-0000-0000-000093100000}"/>
    <cellStyle name="Comma 57" xfId="4758" xr:uid="{00000000-0005-0000-0000-000094100000}"/>
    <cellStyle name="Comma 58" xfId="4759" xr:uid="{00000000-0005-0000-0000-000095100000}"/>
    <cellStyle name="Comma 59" xfId="4760" xr:uid="{00000000-0005-0000-0000-000096100000}"/>
    <cellStyle name="Comma 6" xfId="4761" xr:uid="{00000000-0005-0000-0000-000097100000}"/>
    <cellStyle name="Comma 60" xfId="4762" xr:uid="{00000000-0005-0000-0000-000098100000}"/>
    <cellStyle name="Comma 61" xfId="4763" xr:uid="{00000000-0005-0000-0000-000099100000}"/>
    <cellStyle name="Comma 62" xfId="4764" xr:uid="{00000000-0005-0000-0000-00009A100000}"/>
    <cellStyle name="Comma 63" xfId="4765" xr:uid="{00000000-0005-0000-0000-00009B100000}"/>
    <cellStyle name="Comma 64" xfId="4766" xr:uid="{00000000-0005-0000-0000-00009C100000}"/>
    <cellStyle name="Comma 65" xfId="4767" xr:uid="{00000000-0005-0000-0000-00009D100000}"/>
    <cellStyle name="Comma 66" xfId="4768" xr:uid="{00000000-0005-0000-0000-00009E100000}"/>
    <cellStyle name="Comma 67" xfId="4769" xr:uid="{00000000-0005-0000-0000-00009F100000}"/>
    <cellStyle name="Comma 68" xfId="4770" xr:uid="{00000000-0005-0000-0000-0000A0100000}"/>
    <cellStyle name="Comma 69" xfId="4771" xr:uid="{00000000-0005-0000-0000-0000A1100000}"/>
    <cellStyle name="Comma 7" xfId="4772" xr:uid="{00000000-0005-0000-0000-0000A2100000}"/>
    <cellStyle name="Comma 70" xfId="4773" xr:uid="{00000000-0005-0000-0000-0000A3100000}"/>
    <cellStyle name="Comma 70 2" xfId="4774" xr:uid="{00000000-0005-0000-0000-0000A4100000}"/>
    <cellStyle name="Comma 71" xfId="4775" xr:uid="{00000000-0005-0000-0000-0000A5100000}"/>
    <cellStyle name="Comma 72" xfId="4776" xr:uid="{00000000-0005-0000-0000-0000A6100000}"/>
    <cellStyle name="Comma 73" xfId="4777" xr:uid="{00000000-0005-0000-0000-0000A7100000}"/>
    <cellStyle name="Comma 74" xfId="4778" xr:uid="{00000000-0005-0000-0000-0000A8100000}"/>
    <cellStyle name="Comma 75" xfId="4779" xr:uid="{00000000-0005-0000-0000-0000A9100000}"/>
    <cellStyle name="Comma 76" xfId="4780" xr:uid="{00000000-0005-0000-0000-0000AA100000}"/>
    <cellStyle name="Comma 77" xfId="4781" xr:uid="{00000000-0005-0000-0000-0000AB100000}"/>
    <cellStyle name="Comma 78" xfId="4782" xr:uid="{00000000-0005-0000-0000-0000AC100000}"/>
    <cellStyle name="Comma 79" xfId="4783" xr:uid="{00000000-0005-0000-0000-0000AD100000}"/>
    <cellStyle name="Comma 8" xfId="4784" xr:uid="{00000000-0005-0000-0000-0000AE100000}"/>
    <cellStyle name="Comma 80" xfId="4785" xr:uid="{00000000-0005-0000-0000-0000AF100000}"/>
    <cellStyle name="Comma 80 2" xfId="4786" xr:uid="{00000000-0005-0000-0000-0000B0100000}"/>
    <cellStyle name="Comma 81" xfId="4787" xr:uid="{00000000-0005-0000-0000-0000B1100000}"/>
    <cellStyle name="Comma 82" xfId="4788" xr:uid="{00000000-0005-0000-0000-0000B2100000}"/>
    <cellStyle name="Comma 83" xfId="4789" xr:uid="{00000000-0005-0000-0000-0000B3100000}"/>
    <cellStyle name="Comma 84" xfId="4790" xr:uid="{00000000-0005-0000-0000-0000B4100000}"/>
    <cellStyle name="Comma 85" xfId="4791" xr:uid="{00000000-0005-0000-0000-0000B5100000}"/>
    <cellStyle name="Comma 86" xfId="4792" xr:uid="{00000000-0005-0000-0000-0000B6100000}"/>
    <cellStyle name="Comma 86 2" xfId="4793" xr:uid="{00000000-0005-0000-0000-0000B7100000}"/>
    <cellStyle name="Comma 87" xfId="4794" xr:uid="{00000000-0005-0000-0000-0000B8100000}"/>
    <cellStyle name="Comma 87 2" xfId="4795" xr:uid="{00000000-0005-0000-0000-0000B9100000}"/>
    <cellStyle name="Comma 88" xfId="4796" xr:uid="{00000000-0005-0000-0000-0000BA100000}"/>
    <cellStyle name="Comma 89" xfId="4797" xr:uid="{00000000-0005-0000-0000-0000BB100000}"/>
    <cellStyle name="Comma 9" xfId="4798" xr:uid="{00000000-0005-0000-0000-0000BC100000}"/>
    <cellStyle name="Comma 90" xfId="4799" xr:uid="{00000000-0005-0000-0000-0000BD100000}"/>
    <cellStyle name="Comma 91" xfId="4800" xr:uid="{00000000-0005-0000-0000-0000BE100000}"/>
    <cellStyle name="Comma 92" xfId="4801" xr:uid="{00000000-0005-0000-0000-0000BF100000}"/>
    <cellStyle name="Comma 93" xfId="4802" xr:uid="{00000000-0005-0000-0000-0000C0100000}"/>
    <cellStyle name="Comma 94" xfId="4803" xr:uid="{00000000-0005-0000-0000-0000C1100000}"/>
    <cellStyle name="Comma 95" xfId="4804" xr:uid="{00000000-0005-0000-0000-0000C2100000}"/>
    <cellStyle name="Comma 96" xfId="4805" xr:uid="{00000000-0005-0000-0000-0000C3100000}"/>
    <cellStyle name="Comma 97" xfId="4806" xr:uid="{00000000-0005-0000-0000-0000C4100000}"/>
    <cellStyle name="Comma 98" xfId="4807" xr:uid="{00000000-0005-0000-0000-0000C5100000}"/>
    <cellStyle name="Comma 99" xfId="4808" xr:uid="{00000000-0005-0000-0000-0000C6100000}"/>
    <cellStyle name="comma zerodec" xfId="1066" xr:uid="{00000000-0005-0000-0000-0000C7100000}"/>
    <cellStyle name="comma zerodec 2" xfId="4809" xr:uid="{00000000-0005-0000-0000-0000C8100000}"/>
    <cellStyle name="comma zerodec 2 2" xfId="4810" xr:uid="{00000000-0005-0000-0000-0000C9100000}"/>
    <cellStyle name="comma zerodec 3" xfId="4811" xr:uid="{00000000-0005-0000-0000-0000CA100000}"/>
    <cellStyle name="comma zerodec 4" xfId="4812" xr:uid="{00000000-0005-0000-0000-0000CB100000}"/>
    <cellStyle name="Comma_ SG&amp;A Bridge" xfId="1067" xr:uid="{00000000-0005-0000-0000-0000CC100000}"/>
    <cellStyle name="Comma0" xfId="11" xr:uid="{00000000-0005-0000-0000-0000CD100000}"/>
    <cellStyle name="Comma0 2" xfId="4813" xr:uid="{00000000-0005-0000-0000-0000CE100000}"/>
    <cellStyle name="Comma0 3" xfId="4814" xr:uid="{00000000-0005-0000-0000-0000CF100000}"/>
    <cellStyle name="Comma0 4" xfId="4815" xr:uid="{00000000-0005-0000-0000-0000D0100000}"/>
    <cellStyle name="Commm_laroux_12~3SO2_97회비_laroux" xfId="1068" xr:uid="{00000000-0005-0000-0000-0000D1100000}"/>
    <cellStyle name="Copied" xfId="1069" xr:uid="{00000000-0005-0000-0000-0000D2100000}"/>
    <cellStyle name="Curren?_x0012_퐀_x0017_?" xfId="1070" xr:uid="{00000000-0005-0000-0000-0000D3100000}"/>
    <cellStyle name="Currency" xfId="1071" xr:uid="{00000000-0005-0000-0000-0000D4100000}"/>
    <cellStyle name="Currency [0]" xfId="1072" xr:uid="{00000000-0005-0000-0000-0000D5100000}"/>
    <cellStyle name="Currency [0] 2" xfId="4816" xr:uid="{00000000-0005-0000-0000-0000D6100000}"/>
    <cellStyle name="Currency [0] 2 2" xfId="4817" xr:uid="{00000000-0005-0000-0000-0000D7100000}"/>
    <cellStyle name="Currency [0] 3" xfId="4818" xr:uid="{00000000-0005-0000-0000-0000D8100000}"/>
    <cellStyle name="Currency [0] 4" xfId="4819" xr:uid="{00000000-0005-0000-0000-0000D9100000}"/>
    <cellStyle name="Currency [0]_ SG&amp;A Bridge " xfId="4820" xr:uid="{00000000-0005-0000-0000-0000DA100000}"/>
    <cellStyle name="Currency [00]" xfId="1073" xr:uid="{00000000-0005-0000-0000-0000DB100000}"/>
    <cellStyle name="Currency 10" xfId="4821" xr:uid="{00000000-0005-0000-0000-0000DC100000}"/>
    <cellStyle name="Currency 11" xfId="4822" xr:uid="{00000000-0005-0000-0000-0000DD100000}"/>
    <cellStyle name="Currency 12" xfId="4823" xr:uid="{00000000-0005-0000-0000-0000DE100000}"/>
    <cellStyle name="Currency 13" xfId="4824" xr:uid="{00000000-0005-0000-0000-0000DF100000}"/>
    <cellStyle name="Currency 14" xfId="4825" xr:uid="{00000000-0005-0000-0000-0000E0100000}"/>
    <cellStyle name="Currency 15" xfId="4826" xr:uid="{00000000-0005-0000-0000-0000E1100000}"/>
    <cellStyle name="Currency 16" xfId="4827" xr:uid="{00000000-0005-0000-0000-0000E2100000}"/>
    <cellStyle name="Currency 17" xfId="4828" xr:uid="{00000000-0005-0000-0000-0000E3100000}"/>
    <cellStyle name="Currency 18" xfId="4829" xr:uid="{00000000-0005-0000-0000-0000E4100000}"/>
    <cellStyle name="Currency 19" xfId="4830" xr:uid="{00000000-0005-0000-0000-0000E5100000}"/>
    <cellStyle name="Currency 2" xfId="4831" xr:uid="{00000000-0005-0000-0000-0000E6100000}"/>
    <cellStyle name="Currency 2 2" xfId="4832" xr:uid="{00000000-0005-0000-0000-0000E7100000}"/>
    <cellStyle name="Currency 20" xfId="4833" xr:uid="{00000000-0005-0000-0000-0000E8100000}"/>
    <cellStyle name="Currency 21" xfId="4834" xr:uid="{00000000-0005-0000-0000-0000E9100000}"/>
    <cellStyle name="Currency 22" xfId="4835" xr:uid="{00000000-0005-0000-0000-0000EA100000}"/>
    <cellStyle name="Currency 23" xfId="4836" xr:uid="{00000000-0005-0000-0000-0000EB100000}"/>
    <cellStyle name="Currency 24" xfId="4837" xr:uid="{00000000-0005-0000-0000-0000EC100000}"/>
    <cellStyle name="Currency 25" xfId="4838" xr:uid="{00000000-0005-0000-0000-0000ED100000}"/>
    <cellStyle name="Currency 26" xfId="4839" xr:uid="{00000000-0005-0000-0000-0000EE100000}"/>
    <cellStyle name="Currency 27" xfId="4840" xr:uid="{00000000-0005-0000-0000-0000EF100000}"/>
    <cellStyle name="Currency 28" xfId="4841" xr:uid="{00000000-0005-0000-0000-0000F0100000}"/>
    <cellStyle name="Currency 29" xfId="4842" xr:uid="{00000000-0005-0000-0000-0000F1100000}"/>
    <cellStyle name="Currency 3" xfId="4843" xr:uid="{00000000-0005-0000-0000-0000F2100000}"/>
    <cellStyle name="Currency 30" xfId="4844" xr:uid="{00000000-0005-0000-0000-0000F3100000}"/>
    <cellStyle name="Currency 31" xfId="4845" xr:uid="{00000000-0005-0000-0000-0000F4100000}"/>
    <cellStyle name="Currency 32" xfId="4846" xr:uid="{00000000-0005-0000-0000-0000F5100000}"/>
    <cellStyle name="Currency 33" xfId="4847" xr:uid="{00000000-0005-0000-0000-0000F6100000}"/>
    <cellStyle name="Currency 34" xfId="4848" xr:uid="{00000000-0005-0000-0000-0000F7100000}"/>
    <cellStyle name="Currency 35" xfId="4849" xr:uid="{00000000-0005-0000-0000-0000F8100000}"/>
    <cellStyle name="Currency 36" xfId="4850" xr:uid="{00000000-0005-0000-0000-0000F9100000}"/>
    <cellStyle name="Currency 37" xfId="4851" xr:uid="{00000000-0005-0000-0000-0000FA100000}"/>
    <cellStyle name="Currency 38" xfId="4852" xr:uid="{00000000-0005-0000-0000-0000FB100000}"/>
    <cellStyle name="Currency 39" xfId="4853" xr:uid="{00000000-0005-0000-0000-0000FC100000}"/>
    <cellStyle name="Currency 4" xfId="4854" xr:uid="{00000000-0005-0000-0000-0000FD100000}"/>
    <cellStyle name="Currency 40" xfId="4855" xr:uid="{00000000-0005-0000-0000-0000FE100000}"/>
    <cellStyle name="Currency 41" xfId="4856" xr:uid="{00000000-0005-0000-0000-0000FF100000}"/>
    <cellStyle name="Currency 42" xfId="4857" xr:uid="{00000000-0005-0000-0000-000000110000}"/>
    <cellStyle name="Currency 43" xfId="4858" xr:uid="{00000000-0005-0000-0000-000001110000}"/>
    <cellStyle name="Currency 44" xfId="4859" xr:uid="{00000000-0005-0000-0000-000002110000}"/>
    <cellStyle name="Currency 45" xfId="4860" xr:uid="{00000000-0005-0000-0000-000003110000}"/>
    <cellStyle name="Currency 46" xfId="4861" xr:uid="{00000000-0005-0000-0000-000004110000}"/>
    <cellStyle name="Currency 47" xfId="4862" xr:uid="{00000000-0005-0000-0000-000005110000}"/>
    <cellStyle name="Currency 48" xfId="4863" xr:uid="{00000000-0005-0000-0000-000006110000}"/>
    <cellStyle name="Currency 49" xfId="4864" xr:uid="{00000000-0005-0000-0000-000007110000}"/>
    <cellStyle name="Currency 5" xfId="4865" xr:uid="{00000000-0005-0000-0000-000008110000}"/>
    <cellStyle name="Currency 50" xfId="4866" xr:uid="{00000000-0005-0000-0000-000009110000}"/>
    <cellStyle name="Currency 51" xfId="4867" xr:uid="{00000000-0005-0000-0000-00000A110000}"/>
    <cellStyle name="Currency 52" xfId="4868" xr:uid="{00000000-0005-0000-0000-00000B110000}"/>
    <cellStyle name="Currency 53" xfId="4869" xr:uid="{00000000-0005-0000-0000-00000C110000}"/>
    <cellStyle name="Currency 54" xfId="4870" xr:uid="{00000000-0005-0000-0000-00000D110000}"/>
    <cellStyle name="Currency 55" xfId="4871" xr:uid="{00000000-0005-0000-0000-00000E110000}"/>
    <cellStyle name="Currency 56" xfId="4872" xr:uid="{00000000-0005-0000-0000-00000F110000}"/>
    <cellStyle name="Currency 57" xfId="4873" xr:uid="{00000000-0005-0000-0000-000010110000}"/>
    <cellStyle name="Currency 58" xfId="4874" xr:uid="{00000000-0005-0000-0000-000011110000}"/>
    <cellStyle name="Currency 59" xfId="4875" xr:uid="{00000000-0005-0000-0000-000012110000}"/>
    <cellStyle name="Currency 6" xfId="4876" xr:uid="{00000000-0005-0000-0000-000013110000}"/>
    <cellStyle name="Currency 60" xfId="4877" xr:uid="{00000000-0005-0000-0000-000014110000}"/>
    <cellStyle name="Currency 61" xfId="4878" xr:uid="{00000000-0005-0000-0000-000015110000}"/>
    <cellStyle name="Currency 62" xfId="4879" xr:uid="{00000000-0005-0000-0000-000016110000}"/>
    <cellStyle name="Currency 63" xfId="4880" xr:uid="{00000000-0005-0000-0000-000017110000}"/>
    <cellStyle name="Currency 64" xfId="4881" xr:uid="{00000000-0005-0000-0000-000018110000}"/>
    <cellStyle name="Currency 65" xfId="4882" xr:uid="{00000000-0005-0000-0000-000019110000}"/>
    <cellStyle name="Currency 66" xfId="4883" xr:uid="{00000000-0005-0000-0000-00001A110000}"/>
    <cellStyle name="Currency 67" xfId="4884" xr:uid="{00000000-0005-0000-0000-00001B110000}"/>
    <cellStyle name="Currency 68" xfId="4885" xr:uid="{00000000-0005-0000-0000-00001C110000}"/>
    <cellStyle name="Currency 69" xfId="4886" xr:uid="{00000000-0005-0000-0000-00001D110000}"/>
    <cellStyle name="Currency 7" xfId="4887" xr:uid="{00000000-0005-0000-0000-00001E110000}"/>
    <cellStyle name="Currency 70" xfId="4888" xr:uid="{00000000-0005-0000-0000-00001F110000}"/>
    <cellStyle name="Currency 70 2" xfId="4889" xr:uid="{00000000-0005-0000-0000-000020110000}"/>
    <cellStyle name="Currency 71" xfId="4890" xr:uid="{00000000-0005-0000-0000-000021110000}"/>
    <cellStyle name="Currency 72" xfId="4891" xr:uid="{00000000-0005-0000-0000-000022110000}"/>
    <cellStyle name="Currency 73" xfId="4892" xr:uid="{00000000-0005-0000-0000-000023110000}"/>
    <cellStyle name="Currency 74" xfId="4893" xr:uid="{00000000-0005-0000-0000-000024110000}"/>
    <cellStyle name="Currency 75" xfId="4894" xr:uid="{00000000-0005-0000-0000-000025110000}"/>
    <cellStyle name="Currency 76" xfId="4895" xr:uid="{00000000-0005-0000-0000-000026110000}"/>
    <cellStyle name="Currency 77" xfId="4896" xr:uid="{00000000-0005-0000-0000-000027110000}"/>
    <cellStyle name="Currency 78" xfId="4897" xr:uid="{00000000-0005-0000-0000-000028110000}"/>
    <cellStyle name="Currency 79" xfId="4898" xr:uid="{00000000-0005-0000-0000-000029110000}"/>
    <cellStyle name="Currency 8" xfId="4899" xr:uid="{00000000-0005-0000-0000-00002A110000}"/>
    <cellStyle name="Currency 80" xfId="4900" xr:uid="{00000000-0005-0000-0000-00002B110000}"/>
    <cellStyle name="Currency 80 2" xfId="4901" xr:uid="{00000000-0005-0000-0000-00002C110000}"/>
    <cellStyle name="Currency 81" xfId="4902" xr:uid="{00000000-0005-0000-0000-00002D110000}"/>
    <cellStyle name="Currency 82" xfId="4903" xr:uid="{00000000-0005-0000-0000-00002E110000}"/>
    <cellStyle name="Currency 83" xfId="4904" xr:uid="{00000000-0005-0000-0000-00002F110000}"/>
    <cellStyle name="Currency 84" xfId="4905" xr:uid="{00000000-0005-0000-0000-000030110000}"/>
    <cellStyle name="Currency 85" xfId="4906" xr:uid="{00000000-0005-0000-0000-000031110000}"/>
    <cellStyle name="Currency 86" xfId="4907" xr:uid="{00000000-0005-0000-0000-000032110000}"/>
    <cellStyle name="Currency 86 2" xfId="4908" xr:uid="{00000000-0005-0000-0000-000033110000}"/>
    <cellStyle name="Currency 87" xfId="4909" xr:uid="{00000000-0005-0000-0000-000034110000}"/>
    <cellStyle name="Currency 87 2" xfId="4910" xr:uid="{00000000-0005-0000-0000-000035110000}"/>
    <cellStyle name="Currency 88" xfId="4911" xr:uid="{00000000-0005-0000-0000-000036110000}"/>
    <cellStyle name="Currency 89" xfId="4912" xr:uid="{00000000-0005-0000-0000-000037110000}"/>
    <cellStyle name="Currency 9" xfId="4913" xr:uid="{00000000-0005-0000-0000-000038110000}"/>
    <cellStyle name="Currency 90" xfId="4914" xr:uid="{00000000-0005-0000-0000-000039110000}"/>
    <cellStyle name="Currency 91" xfId="4915" xr:uid="{00000000-0005-0000-0000-00003A110000}"/>
    <cellStyle name="Currency 92" xfId="4916" xr:uid="{00000000-0005-0000-0000-00003B110000}"/>
    <cellStyle name="Currency 93" xfId="4917" xr:uid="{00000000-0005-0000-0000-00003C110000}"/>
    <cellStyle name="Currency 94" xfId="4918" xr:uid="{00000000-0005-0000-0000-00003D110000}"/>
    <cellStyle name="Currency 95" xfId="4919" xr:uid="{00000000-0005-0000-0000-00003E110000}"/>
    <cellStyle name="Currency 96" xfId="4920" xr:uid="{00000000-0005-0000-0000-00003F110000}"/>
    <cellStyle name="Currency 97" xfId="4921" xr:uid="{00000000-0005-0000-0000-000040110000}"/>
    <cellStyle name="Currency 98" xfId="4922" xr:uid="{00000000-0005-0000-0000-000041110000}"/>
    <cellStyle name="Currency 99" xfId="4923" xr:uid="{00000000-0005-0000-0000-000042110000}"/>
    <cellStyle name="Currency(￦)" xfId="4924" xr:uid="{00000000-0005-0000-0000-000043110000}"/>
    <cellStyle name="Currency_ SG&amp;A Bridge " xfId="12" xr:uid="{00000000-0005-0000-0000-000044110000}"/>
    <cellStyle name="Currency0" xfId="13" xr:uid="{00000000-0005-0000-0000-000045110000}"/>
    <cellStyle name="Currency0 2" xfId="4925" xr:uid="{00000000-0005-0000-0000-000046110000}"/>
    <cellStyle name="Currency0 3" xfId="4926" xr:uid="{00000000-0005-0000-0000-000047110000}"/>
    <cellStyle name="Currency0 4" xfId="4927" xr:uid="{00000000-0005-0000-0000-000048110000}"/>
    <cellStyle name="Currency0 5" xfId="4928" xr:uid="{00000000-0005-0000-0000-000049110000}"/>
    <cellStyle name="Currency1" xfId="1074" xr:uid="{00000000-0005-0000-0000-00004A110000}"/>
    <cellStyle name="Currency1 2" xfId="4929" xr:uid="{00000000-0005-0000-0000-00004B110000}"/>
    <cellStyle name="Currency1 2 2" xfId="4930" xr:uid="{00000000-0005-0000-0000-00004C110000}"/>
    <cellStyle name="Currency1 3" xfId="4931" xr:uid="{00000000-0005-0000-0000-00004D110000}"/>
    <cellStyle name="Currency1 4" xfId="4932" xr:uid="{00000000-0005-0000-0000-00004E110000}"/>
    <cellStyle name="Date" xfId="14" xr:uid="{00000000-0005-0000-0000-00004F110000}"/>
    <cellStyle name="Date 2" xfId="4933" xr:uid="{00000000-0005-0000-0000-000050110000}"/>
    <cellStyle name="Date 2 2" xfId="4934" xr:uid="{00000000-0005-0000-0000-000051110000}"/>
    <cellStyle name="Date 3" xfId="4935" xr:uid="{00000000-0005-0000-0000-000052110000}"/>
    <cellStyle name="Date 4" xfId="4936" xr:uid="{00000000-0005-0000-0000-000053110000}"/>
    <cellStyle name="Date 5" xfId="4937" xr:uid="{00000000-0005-0000-0000-000054110000}"/>
    <cellStyle name="Date Short" xfId="1075" xr:uid="{00000000-0005-0000-0000-000055110000}"/>
    <cellStyle name="Date_080707-남매근린공원도급내역서" xfId="1076" xr:uid="{00000000-0005-0000-0000-000056110000}"/>
    <cellStyle name="Dezimal [0]_Compiling Utility Macros" xfId="4938" xr:uid="{00000000-0005-0000-0000-000057110000}"/>
    <cellStyle name="Dezimal_Compiling Utility Macros" xfId="4939" xr:uid="{00000000-0005-0000-0000-000058110000}"/>
    <cellStyle name="Dollar (zero dec)" xfId="1077" xr:uid="{00000000-0005-0000-0000-000059110000}"/>
    <cellStyle name="Dollar (zero dec) 2" xfId="4940" xr:uid="{00000000-0005-0000-0000-00005A110000}"/>
    <cellStyle name="Dollar (zero dec) 2 2" xfId="4941" xr:uid="{00000000-0005-0000-0000-00005B110000}"/>
    <cellStyle name="Dollar (zero dec) 3" xfId="4942" xr:uid="{00000000-0005-0000-0000-00005C110000}"/>
    <cellStyle name="Dollar (zero dec) 4" xfId="4943" xr:uid="{00000000-0005-0000-0000-00005D110000}"/>
    <cellStyle name="E­æo±" xfId="1078" xr:uid="{00000000-0005-0000-0000-00005E110000}"/>
    <cellStyle name="E­æo±a" xfId="1079" xr:uid="{00000000-0005-0000-0000-00005F110000}"/>
    <cellStyle name="Enter Currency (0)" xfId="1080" xr:uid="{00000000-0005-0000-0000-000060110000}"/>
    <cellStyle name="Enter Currency (2)" xfId="1081" xr:uid="{00000000-0005-0000-0000-000061110000}"/>
    <cellStyle name="Enter Units (0)" xfId="1082" xr:uid="{00000000-0005-0000-0000-000062110000}"/>
    <cellStyle name="Enter Units (1)" xfId="1083" xr:uid="{00000000-0005-0000-0000-000063110000}"/>
    <cellStyle name="Enter Units (2)" xfId="1084" xr:uid="{00000000-0005-0000-0000-000064110000}"/>
    <cellStyle name="Entered" xfId="1085" xr:uid="{00000000-0005-0000-0000-000065110000}"/>
    <cellStyle name="Euro" xfId="1086" xr:uid="{00000000-0005-0000-0000-000066110000}"/>
    <cellStyle name="Euro 2" xfId="4944" xr:uid="{00000000-0005-0000-0000-000067110000}"/>
    <cellStyle name="Euro 2 2" xfId="4945" xr:uid="{00000000-0005-0000-0000-000068110000}"/>
    <cellStyle name="Euro 3" xfId="4946" xr:uid="{00000000-0005-0000-0000-000069110000}"/>
    <cellStyle name="Euro 3 2" xfId="4947" xr:uid="{00000000-0005-0000-0000-00006A110000}"/>
    <cellStyle name="F2" xfId="1087" xr:uid="{00000000-0005-0000-0000-00006B110000}"/>
    <cellStyle name="F3" xfId="1088" xr:uid="{00000000-0005-0000-0000-00006C110000}"/>
    <cellStyle name="F4" xfId="1089" xr:uid="{00000000-0005-0000-0000-00006D110000}"/>
    <cellStyle name="F4 2" xfId="4948" xr:uid="{00000000-0005-0000-0000-00006E110000}"/>
    <cellStyle name="F4 3" xfId="4949" xr:uid="{00000000-0005-0000-0000-00006F110000}"/>
    <cellStyle name="F4 4" xfId="4950" xr:uid="{00000000-0005-0000-0000-000070110000}"/>
    <cellStyle name="F5" xfId="1090" xr:uid="{00000000-0005-0000-0000-000071110000}"/>
    <cellStyle name="F6" xfId="1091" xr:uid="{00000000-0005-0000-0000-000072110000}"/>
    <cellStyle name="F7" xfId="1092" xr:uid="{00000000-0005-0000-0000-000073110000}"/>
    <cellStyle name="F8" xfId="1093" xr:uid="{00000000-0005-0000-0000-000074110000}"/>
    <cellStyle name="F8 2" xfId="4951" xr:uid="{00000000-0005-0000-0000-000075110000}"/>
    <cellStyle name="F8 3" xfId="4952" xr:uid="{00000000-0005-0000-0000-000076110000}"/>
    <cellStyle name="F8 4" xfId="4953" xr:uid="{00000000-0005-0000-0000-000077110000}"/>
    <cellStyle name="Fixed" xfId="15" xr:uid="{00000000-0005-0000-0000-000078110000}"/>
    <cellStyle name="Fixed 2" xfId="4954" xr:uid="{00000000-0005-0000-0000-000079110000}"/>
    <cellStyle name="Fixed 2 2" xfId="4955" xr:uid="{00000000-0005-0000-0000-00007A110000}"/>
    <cellStyle name="Fixed 3" xfId="4956" xr:uid="{00000000-0005-0000-0000-00007B110000}"/>
    <cellStyle name="Fixed 4" xfId="4957" xr:uid="{00000000-0005-0000-0000-00007C110000}"/>
    <cellStyle name="Fixed 5" xfId="4958" xr:uid="{00000000-0005-0000-0000-00007D110000}"/>
    <cellStyle name="G/표준" xfId="1094" xr:uid="{00000000-0005-0000-0000-00007E110000}"/>
    <cellStyle name="Grey" xfId="16" xr:uid="{00000000-0005-0000-0000-00007F110000}"/>
    <cellStyle name="Grey 2" xfId="4959" xr:uid="{00000000-0005-0000-0000-000080110000}"/>
    <cellStyle name="Grey 3" xfId="4960" xr:uid="{00000000-0005-0000-0000-000081110000}"/>
    <cellStyle name="Grey 3 2" xfId="4961" xr:uid="{00000000-0005-0000-0000-000082110000}"/>
    <cellStyle name="Grey 4" xfId="4962" xr:uid="{00000000-0005-0000-0000-000083110000}"/>
    <cellStyle name="H1" xfId="1095" xr:uid="{00000000-0005-0000-0000-000084110000}"/>
    <cellStyle name="H2" xfId="1096" xr:uid="{00000000-0005-0000-0000-000085110000}"/>
    <cellStyle name="HEADER" xfId="17" xr:uid="{00000000-0005-0000-0000-000086110000}"/>
    <cellStyle name="HEADER 2" xfId="4963" xr:uid="{00000000-0005-0000-0000-000087110000}"/>
    <cellStyle name="Header1" xfId="18" xr:uid="{00000000-0005-0000-0000-000088110000}"/>
    <cellStyle name="Header1 2" xfId="4964" xr:uid="{00000000-0005-0000-0000-000089110000}"/>
    <cellStyle name="Header2" xfId="19" xr:uid="{00000000-0005-0000-0000-00008A110000}"/>
    <cellStyle name="Header2 2" xfId="4965" xr:uid="{00000000-0005-0000-0000-00008B110000}"/>
    <cellStyle name="Header2 3" xfId="4966" xr:uid="{00000000-0005-0000-0000-00008C110000}"/>
    <cellStyle name="Header2 4" xfId="4967" xr:uid="{00000000-0005-0000-0000-00008D110000}"/>
    <cellStyle name="Heading 1" xfId="20" xr:uid="{00000000-0005-0000-0000-00008E110000}"/>
    <cellStyle name="Heading 1 2" xfId="4968" xr:uid="{00000000-0005-0000-0000-00008F110000}"/>
    <cellStyle name="Heading 1 3" xfId="4969" xr:uid="{00000000-0005-0000-0000-000090110000}"/>
    <cellStyle name="Heading 1 4" xfId="4970" xr:uid="{00000000-0005-0000-0000-000091110000}"/>
    <cellStyle name="Heading 2" xfId="21" xr:uid="{00000000-0005-0000-0000-000092110000}"/>
    <cellStyle name="Heading 2 2" xfId="4971" xr:uid="{00000000-0005-0000-0000-000093110000}"/>
    <cellStyle name="Heading 2 3" xfId="4972" xr:uid="{00000000-0005-0000-0000-000094110000}"/>
    <cellStyle name="Heading 2 4" xfId="4973" xr:uid="{00000000-0005-0000-0000-000095110000}"/>
    <cellStyle name="HEADING1" xfId="1097" xr:uid="{00000000-0005-0000-0000-000096110000}"/>
    <cellStyle name="Heading1 2" xfId="4974" xr:uid="{00000000-0005-0000-0000-000097110000}"/>
    <cellStyle name="HEADING1 2 2" xfId="4975" xr:uid="{00000000-0005-0000-0000-000098110000}"/>
    <cellStyle name="Heading1 3" xfId="4976" xr:uid="{00000000-0005-0000-0000-000099110000}"/>
    <cellStyle name="Heading1 4" xfId="4977" xr:uid="{00000000-0005-0000-0000-00009A110000}"/>
    <cellStyle name="Heading1 5" xfId="4978" xr:uid="{00000000-0005-0000-0000-00009B110000}"/>
    <cellStyle name="Heading1 6" xfId="4979" xr:uid="{00000000-0005-0000-0000-00009C110000}"/>
    <cellStyle name="Heading1 7" xfId="4980" xr:uid="{00000000-0005-0000-0000-00009D110000}"/>
    <cellStyle name="HEADING2" xfId="1098" xr:uid="{00000000-0005-0000-0000-00009E110000}"/>
    <cellStyle name="Heading2 2" xfId="4981" xr:uid="{00000000-0005-0000-0000-00009F110000}"/>
    <cellStyle name="HEADING2 2 2" xfId="4982" xr:uid="{00000000-0005-0000-0000-0000A0110000}"/>
    <cellStyle name="Heading2 3" xfId="4983" xr:uid="{00000000-0005-0000-0000-0000A1110000}"/>
    <cellStyle name="Heading2 4" xfId="4984" xr:uid="{00000000-0005-0000-0000-0000A2110000}"/>
    <cellStyle name="Heading2 5" xfId="4985" xr:uid="{00000000-0005-0000-0000-0000A3110000}"/>
    <cellStyle name="Heading2 6" xfId="4986" xr:uid="{00000000-0005-0000-0000-0000A4110000}"/>
    <cellStyle name="Heading2 7" xfId="4987" xr:uid="{00000000-0005-0000-0000-0000A5110000}"/>
    <cellStyle name="HelpStyle" xfId="1099" xr:uid="{00000000-0005-0000-0000-0000A6110000}"/>
    <cellStyle name="Helv8_PFD4.XLS" xfId="1100" xr:uid="{00000000-0005-0000-0000-0000A7110000}"/>
    <cellStyle name="Hyperlink" xfId="1101" xr:uid="{00000000-0005-0000-0000-0000A8110000}"/>
    <cellStyle name="Input [yellow]" xfId="22" xr:uid="{00000000-0005-0000-0000-0000A9110000}"/>
    <cellStyle name="Input [yellow] 2" xfId="4988" xr:uid="{00000000-0005-0000-0000-0000AA110000}"/>
    <cellStyle name="Input [yellow] 2 2" xfId="4989" xr:uid="{00000000-0005-0000-0000-0000AB110000}"/>
    <cellStyle name="Input [yellow] 3" xfId="4990" xr:uid="{00000000-0005-0000-0000-0000AC110000}"/>
    <cellStyle name="Input [yellow] 3 2" xfId="4991" xr:uid="{00000000-0005-0000-0000-0000AD110000}"/>
    <cellStyle name="Input [yellow] 4" xfId="4992" xr:uid="{00000000-0005-0000-0000-0000AE110000}"/>
    <cellStyle name="kg" xfId="1102" xr:uid="{00000000-0005-0000-0000-0000AF110000}"/>
    <cellStyle name="Komma [0]_BINV" xfId="1103" xr:uid="{00000000-0005-0000-0000-0000B0110000}"/>
    <cellStyle name="Komma_BINV" xfId="1104" xr:uid="{00000000-0005-0000-0000-0000B1110000}"/>
    <cellStyle name="left" xfId="1105" xr:uid="{00000000-0005-0000-0000-0000B2110000}"/>
    <cellStyle name="Link Currency (0)" xfId="1106" xr:uid="{00000000-0005-0000-0000-0000B3110000}"/>
    <cellStyle name="Link Currency (2)" xfId="1107" xr:uid="{00000000-0005-0000-0000-0000B4110000}"/>
    <cellStyle name="Link Units (0)" xfId="1108" xr:uid="{00000000-0005-0000-0000-0000B5110000}"/>
    <cellStyle name="Link Units (1)" xfId="1109" xr:uid="{00000000-0005-0000-0000-0000B6110000}"/>
    <cellStyle name="Link Units (2)" xfId="1110" xr:uid="{00000000-0005-0000-0000-0000B7110000}"/>
    <cellStyle name="M" xfId="1111" xr:uid="{00000000-0005-0000-0000-0000B8110000}"/>
    <cellStyle name="M2" xfId="1112" xr:uid="{00000000-0005-0000-0000-0000B9110000}"/>
    <cellStyle name="M3" xfId="1113" xr:uid="{00000000-0005-0000-0000-0000BA110000}"/>
    <cellStyle name="Midtitle" xfId="1114" xr:uid="{00000000-0005-0000-0000-0000BB110000}"/>
    <cellStyle name="Midtitle 2" xfId="4993" xr:uid="{00000000-0005-0000-0000-0000BC110000}"/>
    <cellStyle name="Midtitle 3" xfId="4994" xr:uid="{00000000-0005-0000-0000-0000BD110000}"/>
    <cellStyle name="Milliers [0]_Arabian Spec" xfId="1115" xr:uid="{00000000-0005-0000-0000-0000BE110000}"/>
    <cellStyle name="Milliers_Arabian Spec" xfId="1116" xr:uid="{00000000-0005-0000-0000-0000BF110000}"/>
    <cellStyle name="Model" xfId="23" xr:uid="{00000000-0005-0000-0000-0000C0110000}"/>
    <cellStyle name="Model 2" xfId="4995" xr:uid="{00000000-0005-0000-0000-0000C1110000}"/>
    <cellStyle name="Mon?aire [0]_Arabian Spec" xfId="1117" xr:uid="{00000000-0005-0000-0000-0000C2110000}"/>
    <cellStyle name="Mon?aire_Arabian Spec" xfId="1118" xr:uid="{00000000-0005-0000-0000-0000C3110000}"/>
    <cellStyle name="NEW정렬" xfId="1119" xr:uid="{00000000-0005-0000-0000-0000C4110000}"/>
    <cellStyle name="no dec" xfId="1120" xr:uid="{00000000-0005-0000-0000-0000C5110000}"/>
    <cellStyle name="normal" xfId="1121" xr:uid="{00000000-0005-0000-0000-0000C6110000}"/>
    <cellStyle name="Normal - Style1" xfId="24" xr:uid="{00000000-0005-0000-0000-0000C7110000}"/>
    <cellStyle name="Normal - Style1 2" xfId="4996" xr:uid="{00000000-0005-0000-0000-0000C8110000}"/>
    <cellStyle name="Normal - Style1 2 2" xfId="4997" xr:uid="{00000000-0005-0000-0000-0000C9110000}"/>
    <cellStyle name="Normal - Style1 2 3" xfId="4998" xr:uid="{00000000-0005-0000-0000-0000CA110000}"/>
    <cellStyle name="Normal - Style1 3" xfId="4999" xr:uid="{00000000-0005-0000-0000-0000CB110000}"/>
    <cellStyle name="Normal - Style1 4" xfId="5000" xr:uid="{00000000-0005-0000-0000-0000CC110000}"/>
    <cellStyle name="Normal - Style1 4 2" xfId="5001" xr:uid="{00000000-0005-0000-0000-0000CD110000}"/>
    <cellStyle name="Normal - Style1 4 3" xfId="5002" xr:uid="{00000000-0005-0000-0000-0000CE110000}"/>
    <cellStyle name="Normal - Style2" xfId="1122" xr:uid="{00000000-0005-0000-0000-0000CF110000}"/>
    <cellStyle name="Normal - Style3" xfId="1123" xr:uid="{00000000-0005-0000-0000-0000D0110000}"/>
    <cellStyle name="Normal - Style4" xfId="1124" xr:uid="{00000000-0005-0000-0000-0000D1110000}"/>
    <cellStyle name="Normal - Style5" xfId="1125" xr:uid="{00000000-0005-0000-0000-0000D2110000}"/>
    <cellStyle name="Normal - Style6" xfId="1126" xr:uid="{00000000-0005-0000-0000-0000D3110000}"/>
    <cellStyle name="Normal - Style7" xfId="1127" xr:uid="{00000000-0005-0000-0000-0000D4110000}"/>
    <cellStyle name="Normal - Style8" xfId="1128" xr:uid="{00000000-0005-0000-0000-0000D5110000}"/>
    <cellStyle name="Normal - 유형1" xfId="1129" xr:uid="{00000000-0005-0000-0000-0000D6110000}"/>
    <cellStyle name="Normal_ SG&amp;A Bridge " xfId="25" xr:uid="{00000000-0005-0000-0000-0000D7110000}"/>
    <cellStyle name="Œ…?æ맖?e [0.00]_laroux" xfId="1130" xr:uid="{00000000-0005-0000-0000-0000D8110000}"/>
    <cellStyle name="Œ…?æ맖?e_laroux" xfId="1131" xr:uid="{00000000-0005-0000-0000-0000D9110000}"/>
    <cellStyle name="oh" xfId="26" xr:uid="{00000000-0005-0000-0000-0000DA110000}"/>
    <cellStyle name="oh 2" xfId="5003" xr:uid="{00000000-0005-0000-0000-0000DB110000}"/>
    <cellStyle name="oh 2 2" xfId="5004" xr:uid="{00000000-0005-0000-0000-0000DC110000}"/>
    <cellStyle name="oh 3" xfId="5005" xr:uid="{00000000-0005-0000-0000-0000DD110000}"/>
    <cellStyle name="oh 4" xfId="5006" xr:uid="{00000000-0005-0000-0000-0000DE110000}"/>
    <cellStyle name="oh 5" xfId="5007" xr:uid="{00000000-0005-0000-0000-0000DF110000}"/>
    <cellStyle name="omma [0]_Mktg Prog" xfId="1132" xr:uid="{00000000-0005-0000-0000-0000E0110000}"/>
    <cellStyle name="ormal_Sheet1_1" xfId="1133" xr:uid="{00000000-0005-0000-0000-0000E1110000}"/>
    <cellStyle name="Percent" xfId="1134" xr:uid="{00000000-0005-0000-0000-0000E2110000}"/>
    <cellStyle name="Percent [0]" xfId="1135" xr:uid="{00000000-0005-0000-0000-0000E3110000}"/>
    <cellStyle name="Percent [00]" xfId="1136" xr:uid="{00000000-0005-0000-0000-0000E4110000}"/>
    <cellStyle name="Percent [2]" xfId="27" xr:uid="{00000000-0005-0000-0000-0000E5110000}"/>
    <cellStyle name="Percent [2] 2" xfId="5008" xr:uid="{00000000-0005-0000-0000-0000E6110000}"/>
    <cellStyle name="Percent 10" xfId="5009" xr:uid="{00000000-0005-0000-0000-0000E7110000}"/>
    <cellStyle name="Percent 11" xfId="5010" xr:uid="{00000000-0005-0000-0000-0000E8110000}"/>
    <cellStyle name="Percent 12" xfId="5011" xr:uid="{00000000-0005-0000-0000-0000E9110000}"/>
    <cellStyle name="Percent 13" xfId="5012" xr:uid="{00000000-0005-0000-0000-0000EA110000}"/>
    <cellStyle name="Percent 14" xfId="5013" xr:uid="{00000000-0005-0000-0000-0000EB110000}"/>
    <cellStyle name="Percent 15" xfId="5014" xr:uid="{00000000-0005-0000-0000-0000EC110000}"/>
    <cellStyle name="Percent 16" xfId="5015" xr:uid="{00000000-0005-0000-0000-0000ED110000}"/>
    <cellStyle name="Percent 17" xfId="5016" xr:uid="{00000000-0005-0000-0000-0000EE110000}"/>
    <cellStyle name="Percent 18" xfId="5017" xr:uid="{00000000-0005-0000-0000-0000EF110000}"/>
    <cellStyle name="Percent 19" xfId="5018" xr:uid="{00000000-0005-0000-0000-0000F0110000}"/>
    <cellStyle name="Percent 2" xfId="5019" xr:uid="{00000000-0005-0000-0000-0000F1110000}"/>
    <cellStyle name="Percent 2 2" xfId="5020" xr:uid="{00000000-0005-0000-0000-0000F2110000}"/>
    <cellStyle name="Percent 20" xfId="5021" xr:uid="{00000000-0005-0000-0000-0000F3110000}"/>
    <cellStyle name="Percent 21" xfId="5022" xr:uid="{00000000-0005-0000-0000-0000F4110000}"/>
    <cellStyle name="Percent 22" xfId="5023" xr:uid="{00000000-0005-0000-0000-0000F5110000}"/>
    <cellStyle name="Percent 23" xfId="5024" xr:uid="{00000000-0005-0000-0000-0000F6110000}"/>
    <cellStyle name="Percent 24" xfId="5025" xr:uid="{00000000-0005-0000-0000-0000F7110000}"/>
    <cellStyle name="Percent 25" xfId="5026" xr:uid="{00000000-0005-0000-0000-0000F8110000}"/>
    <cellStyle name="Percent 26" xfId="5027" xr:uid="{00000000-0005-0000-0000-0000F9110000}"/>
    <cellStyle name="Percent 27" xfId="5028" xr:uid="{00000000-0005-0000-0000-0000FA110000}"/>
    <cellStyle name="Percent 28" xfId="5029" xr:uid="{00000000-0005-0000-0000-0000FB110000}"/>
    <cellStyle name="Percent 29" xfId="5030" xr:uid="{00000000-0005-0000-0000-0000FC110000}"/>
    <cellStyle name="Percent 3" xfId="5031" xr:uid="{00000000-0005-0000-0000-0000FD110000}"/>
    <cellStyle name="Percent 30" xfId="5032" xr:uid="{00000000-0005-0000-0000-0000FE110000}"/>
    <cellStyle name="Percent 31" xfId="5033" xr:uid="{00000000-0005-0000-0000-0000FF110000}"/>
    <cellStyle name="Percent 32" xfId="5034" xr:uid="{00000000-0005-0000-0000-000000120000}"/>
    <cellStyle name="Percent 33" xfId="5035" xr:uid="{00000000-0005-0000-0000-000001120000}"/>
    <cellStyle name="Percent 34" xfId="5036" xr:uid="{00000000-0005-0000-0000-000002120000}"/>
    <cellStyle name="Percent 35" xfId="5037" xr:uid="{00000000-0005-0000-0000-000003120000}"/>
    <cellStyle name="Percent 36" xfId="5038" xr:uid="{00000000-0005-0000-0000-000004120000}"/>
    <cellStyle name="Percent 37" xfId="5039" xr:uid="{00000000-0005-0000-0000-000005120000}"/>
    <cellStyle name="Percent 38" xfId="5040" xr:uid="{00000000-0005-0000-0000-000006120000}"/>
    <cellStyle name="Percent 39" xfId="5041" xr:uid="{00000000-0005-0000-0000-000007120000}"/>
    <cellStyle name="Percent 4" xfId="5042" xr:uid="{00000000-0005-0000-0000-000008120000}"/>
    <cellStyle name="Percent 40" xfId="5043" xr:uid="{00000000-0005-0000-0000-000009120000}"/>
    <cellStyle name="Percent 41" xfId="5044" xr:uid="{00000000-0005-0000-0000-00000A120000}"/>
    <cellStyle name="Percent 42" xfId="5045" xr:uid="{00000000-0005-0000-0000-00000B120000}"/>
    <cellStyle name="Percent 43" xfId="5046" xr:uid="{00000000-0005-0000-0000-00000C120000}"/>
    <cellStyle name="Percent 44" xfId="5047" xr:uid="{00000000-0005-0000-0000-00000D120000}"/>
    <cellStyle name="Percent 45" xfId="5048" xr:uid="{00000000-0005-0000-0000-00000E120000}"/>
    <cellStyle name="Percent 46" xfId="5049" xr:uid="{00000000-0005-0000-0000-00000F120000}"/>
    <cellStyle name="Percent 47" xfId="5050" xr:uid="{00000000-0005-0000-0000-000010120000}"/>
    <cellStyle name="Percent 48" xfId="5051" xr:uid="{00000000-0005-0000-0000-000011120000}"/>
    <cellStyle name="Percent 49" xfId="5052" xr:uid="{00000000-0005-0000-0000-000012120000}"/>
    <cellStyle name="Percent 5" xfId="5053" xr:uid="{00000000-0005-0000-0000-000013120000}"/>
    <cellStyle name="Percent 50" xfId="5054" xr:uid="{00000000-0005-0000-0000-000014120000}"/>
    <cellStyle name="Percent 51" xfId="5055" xr:uid="{00000000-0005-0000-0000-000015120000}"/>
    <cellStyle name="Percent 52" xfId="5056" xr:uid="{00000000-0005-0000-0000-000016120000}"/>
    <cellStyle name="Percent 53" xfId="5057" xr:uid="{00000000-0005-0000-0000-000017120000}"/>
    <cellStyle name="Percent 54" xfId="5058" xr:uid="{00000000-0005-0000-0000-000018120000}"/>
    <cellStyle name="Percent 55" xfId="5059" xr:uid="{00000000-0005-0000-0000-000019120000}"/>
    <cellStyle name="Percent 56" xfId="5060" xr:uid="{00000000-0005-0000-0000-00001A120000}"/>
    <cellStyle name="Percent 57" xfId="5061" xr:uid="{00000000-0005-0000-0000-00001B120000}"/>
    <cellStyle name="Percent 58" xfId="5062" xr:uid="{00000000-0005-0000-0000-00001C120000}"/>
    <cellStyle name="Percent 59" xfId="5063" xr:uid="{00000000-0005-0000-0000-00001D120000}"/>
    <cellStyle name="Percent 6" xfId="5064" xr:uid="{00000000-0005-0000-0000-00001E120000}"/>
    <cellStyle name="Percent 60" xfId="5065" xr:uid="{00000000-0005-0000-0000-00001F120000}"/>
    <cellStyle name="Percent 61" xfId="5066" xr:uid="{00000000-0005-0000-0000-000020120000}"/>
    <cellStyle name="Percent 62" xfId="5067" xr:uid="{00000000-0005-0000-0000-000021120000}"/>
    <cellStyle name="Percent 63" xfId="5068" xr:uid="{00000000-0005-0000-0000-000022120000}"/>
    <cellStyle name="Percent 64" xfId="5069" xr:uid="{00000000-0005-0000-0000-000023120000}"/>
    <cellStyle name="Percent 65" xfId="5070" xr:uid="{00000000-0005-0000-0000-000024120000}"/>
    <cellStyle name="Percent 66" xfId="5071" xr:uid="{00000000-0005-0000-0000-000025120000}"/>
    <cellStyle name="Percent 67" xfId="5072" xr:uid="{00000000-0005-0000-0000-000026120000}"/>
    <cellStyle name="Percent 68" xfId="5073" xr:uid="{00000000-0005-0000-0000-000027120000}"/>
    <cellStyle name="Percent 69" xfId="5074" xr:uid="{00000000-0005-0000-0000-000028120000}"/>
    <cellStyle name="Percent 7" xfId="5075" xr:uid="{00000000-0005-0000-0000-000029120000}"/>
    <cellStyle name="Percent 70" xfId="5076" xr:uid="{00000000-0005-0000-0000-00002A120000}"/>
    <cellStyle name="Percent 70 2" xfId="5077" xr:uid="{00000000-0005-0000-0000-00002B120000}"/>
    <cellStyle name="Percent 71" xfId="5078" xr:uid="{00000000-0005-0000-0000-00002C120000}"/>
    <cellStyle name="Percent 72" xfId="5079" xr:uid="{00000000-0005-0000-0000-00002D120000}"/>
    <cellStyle name="Percent 73" xfId="5080" xr:uid="{00000000-0005-0000-0000-00002E120000}"/>
    <cellStyle name="Percent 74" xfId="5081" xr:uid="{00000000-0005-0000-0000-00002F120000}"/>
    <cellStyle name="Percent 75" xfId="5082" xr:uid="{00000000-0005-0000-0000-000030120000}"/>
    <cellStyle name="Percent 76" xfId="5083" xr:uid="{00000000-0005-0000-0000-000031120000}"/>
    <cellStyle name="Percent 77" xfId="5084" xr:uid="{00000000-0005-0000-0000-000032120000}"/>
    <cellStyle name="Percent 78" xfId="5085" xr:uid="{00000000-0005-0000-0000-000033120000}"/>
    <cellStyle name="Percent 79" xfId="5086" xr:uid="{00000000-0005-0000-0000-000034120000}"/>
    <cellStyle name="Percent 8" xfId="5087" xr:uid="{00000000-0005-0000-0000-000035120000}"/>
    <cellStyle name="Percent 80" xfId="5088" xr:uid="{00000000-0005-0000-0000-000036120000}"/>
    <cellStyle name="Percent 80 2" xfId="5089" xr:uid="{00000000-0005-0000-0000-000037120000}"/>
    <cellStyle name="Percent 81" xfId="5090" xr:uid="{00000000-0005-0000-0000-000038120000}"/>
    <cellStyle name="Percent 82" xfId="5091" xr:uid="{00000000-0005-0000-0000-000039120000}"/>
    <cellStyle name="Percent 83" xfId="5092" xr:uid="{00000000-0005-0000-0000-00003A120000}"/>
    <cellStyle name="Percent 84" xfId="5093" xr:uid="{00000000-0005-0000-0000-00003B120000}"/>
    <cellStyle name="Percent 85" xfId="5094" xr:uid="{00000000-0005-0000-0000-00003C120000}"/>
    <cellStyle name="Percent 86" xfId="5095" xr:uid="{00000000-0005-0000-0000-00003D120000}"/>
    <cellStyle name="Percent 86 2" xfId="5096" xr:uid="{00000000-0005-0000-0000-00003E120000}"/>
    <cellStyle name="Percent 87" xfId="5097" xr:uid="{00000000-0005-0000-0000-00003F120000}"/>
    <cellStyle name="Percent 87 2" xfId="5098" xr:uid="{00000000-0005-0000-0000-000040120000}"/>
    <cellStyle name="Percent 88" xfId="5099" xr:uid="{00000000-0005-0000-0000-000041120000}"/>
    <cellStyle name="Percent 89" xfId="5100" xr:uid="{00000000-0005-0000-0000-000042120000}"/>
    <cellStyle name="Percent 9" xfId="5101" xr:uid="{00000000-0005-0000-0000-000043120000}"/>
    <cellStyle name="Percent 90" xfId="5102" xr:uid="{00000000-0005-0000-0000-000044120000}"/>
    <cellStyle name="Percent 91" xfId="5103" xr:uid="{00000000-0005-0000-0000-000045120000}"/>
    <cellStyle name="Percent 92" xfId="5104" xr:uid="{00000000-0005-0000-0000-000046120000}"/>
    <cellStyle name="Percent 93" xfId="5105" xr:uid="{00000000-0005-0000-0000-000047120000}"/>
    <cellStyle name="Percent 94" xfId="5106" xr:uid="{00000000-0005-0000-0000-000048120000}"/>
    <cellStyle name="Percent 95" xfId="5107" xr:uid="{00000000-0005-0000-0000-000049120000}"/>
    <cellStyle name="Percent 96" xfId="5108" xr:uid="{00000000-0005-0000-0000-00004A120000}"/>
    <cellStyle name="Percent 97" xfId="5109" xr:uid="{00000000-0005-0000-0000-00004B120000}"/>
    <cellStyle name="Percent 98" xfId="5110" xr:uid="{00000000-0005-0000-0000-00004C120000}"/>
    <cellStyle name="Percent 99" xfId="5111" xr:uid="{00000000-0005-0000-0000-00004D120000}"/>
    <cellStyle name="Percent_#6 Temps &amp; Contractors" xfId="1137" xr:uid="{00000000-0005-0000-0000-00004E120000}"/>
    <cellStyle name="PrePop Currency (0)" xfId="1138" xr:uid="{00000000-0005-0000-0000-00004F120000}"/>
    <cellStyle name="PrePop Currency (2)" xfId="1139" xr:uid="{00000000-0005-0000-0000-000050120000}"/>
    <cellStyle name="PrePop Units (0)" xfId="1140" xr:uid="{00000000-0005-0000-0000-000051120000}"/>
    <cellStyle name="PrePop Units (1)" xfId="1141" xr:uid="{00000000-0005-0000-0000-000052120000}"/>
    <cellStyle name="PrePop Units (2)" xfId="1142" xr:uid="{00000000-0005-0000-0000-000053120000}"/>
    <cellStyle name="Procent_BINV" xfId="1143" xr:uid="{00000000-0005-0000-0000-000054120000}"/>
    <cellStyle name="RevList" xfId="1144" xr:uid="{00000000-0005-0000-0000-000055120000}"/>
    <cellStyle name="RevList 2" xfId="5112" xr:uid="{00000000-0005-0000-0000-000056120000}"/>
    <cellStyle name="RevList 3" xfId="5113" xr:uid="{00000000-0005-0000-0000-000057120000}"/>
    <cellStyle name="sh" xfId="1145" xr:uid="{00000000-0005-0000-0000-000058120000}"/>
    <cellStyle name="ssh" xfId="1146" xr:uid="{00000000-0005-0000-0000-000059120000}"/>
    <cellStyle name="Standaard_BINV" xfId="1147" xr:uid="{00000000-0005-0000-0000-00005A120000}"/>
    <cellStyle name="Standard_Anpassen der Amortisation" xfId="5114" xr:uid="{00000000-0005-0000-0000-00005B120000}"/>
    <cellStyle name="subhead" xfId="28" xr:uid="{00000000-0005-0000-0000-00005C120000}"/>
    <cellStyle name="subhead 2" xfId="5115" xr:uid="{00000000-0005-0000-0000-00005D120000}"/>
    <cellStyle name="Subtotal" xfId="1148" xr:uid="{00000000-0005-0000-0000-00005E120000}"/>
    <cellStyle name="testtitle" xfId="1149" xr:uid="{00000000-0005-0000-0000-00005F120000}"/>
    <cellStyle name="testtitle 2" xfId="5116" xr:uid="{00000000-0005-0000-0000-000060120000}"/>
    <cellStyle name="testtitle 3" xfId="5117" xr:uid="{00000000-0005-0000-0000-000061120000}"/>
    <cellStyle name="Text Indent A" xfId="1150" xr:uid="{00000000-0005-0000-0000-000062120000}"/>
    <cellStyle name="Text Indent B" xfId="1151" xr:uid="{00000000-0005-0000-0000-000063120000}"/>
    <cellStyle name="Text Indent C" xfId="1152" xr:uid="{00000000-0005-0000-0000-000064120000}"/>
    <cellStyle name="Title" xfId="1153" xr:uid="{00000000-0005-0000-0000-000065120000}"/>
    <cellStyle name="title [1]" xfId="1154" xr:uid="{00000000-0005-0000-0000-000066120000}"/>
    <cellStyle name="title [2]" xfId="1155" xr:uid="{00000000-0005-0000-0000-000067120000}"/>
    <cellStyle name="Total" xfId="29" xr:uid="{00000000-0005-0000-0000-000068120000}"/>
    <cellStyle name="Total 2" xfId="5118" xr:uid="{00000000-0005-0000-0000-000069120000}"/>
    <cellStyle name="Total 2 2" xfId="5119" xr:uid="{00000000-0005-0000-0000-00006A120000}"/>
    <cellStyle name="Total 3" xfId="5120" xr:uid="{00000000-0005-0000-0000-00006B120000}"/>
    <cellStyle name="Total 4" xfId="5121" xr:uid="{00000000-0005-0000-0000-00006C120000}"/>
    <cellStyle name="Total 5" xfId="5122" xr:uid="{00000000-0005-0000-0000-00006D120000}"/>
    <cellStyle name="UM" xfId="1156" xr:uid="{00000000-0005-0000-0000-00006E120000}"/>
    <cellStyle name="Valuta [0]_BINV" xfId="1157" xr:uid="{00000000-0005-0000-0000-00006F120000}"/>
    <cellStyle name="Valuta_BINV" xfId="1158" xr:uid="{00000000-0005-0000-0000-000070120000}"/>
    <cellStyle name="W?rung [0]_Compiling Utility Macros" xfId="5123" xr:uid="{00000000-0005-0000-0000-000071120000}"/>
    <cellStyle name="W?rung_Compiling Utility Macros" xfId="5124" xr:uid="{00000000-0005-0000-0000-000072120000}"/>
    <cellStyle name="wrap" xfId="1159" xr:uid="{00000000-0005-0000-0000-000073120000}"/>
    <cellStyle name="" xfId="1160" xr:uid="{00000000-0005-0000-0000-000074120000}"/>
    <cellStyle name="강조색1 2" xfId="5125" xr:uid="{00000000-0005-0000-0000-000075120000}"/>
    <cellStyle name="강조색1 2 2" xfId="5126" xr:uid="{00000000-0005-0000-0000-000076120000}"/>
    <cellStyle name="강조색1 3" xfId="5127" xr:uid="{00000000-0005-0000-0000-000077120000}"/>
    <cellStyle name="강조색1 4" xfId="5128" xr:uid="{00000000-0005-0000-0000-000078120000}"/>
    <cellStyle name="강조색2 2" xfId="5129" xr:uid="{00000000-0005-0000-0000-000079120000}"/>
    <cellStyle name="강조색2 2 2" xfId="5130" xr:uid="{00000000-0005-0000-0000-00007A120000}"/>
    <cellStyle name="강조색2 3" xfId="5131" xr:uid="{00000000-0005-0000-0000-00007B120000}"/>
    <cellStyle name="강조색2 4" xfId="5132" xr:uid="{00000000-0005-0000-0000-00007C120000}"/>
    <cellStyle name="강조색2 5" xfId="5133" xr:uid="{00000000-0005-0000-0000-00007D120000}"/>
    <cellStyle name="강조색3 2" xfId="5134" xr:uid="{00000000-0005-0000-0000-00007E120000}"/>
    <cellStyle name="강조색3 2 2" xfId="5135" xr:uid="{00000000-0005-0000-0000-00007F120000}"/>
    <cellStyle name="강조색3 3" xfId="5136" xr:uid="{00000000-0005-0000-0000-000080120000}"/>
    <cellStyle name="강조색3 4" xfId="5137" xr:uid="{00000000-0005-0000-0000-000081120000}"/>
    <cellStyle name="강조색4 2" xfId="5138" xr:uid="{00000000-0005-0000-0000-000082120000}"/>
    <cellStyle name="강조색4 2 2" xfId="5139" xr:uid="{00000000-0005-0000-0000-000083120000}"/>
    <cellStyle name="강조색4 3" xfId="5140" xr:uid="{00000000-0005-0000-0000-000084120000}"/>
    <cellStyle name="강조색4 4" xfId="5141" xr:uid="{00000000-0005-0000-0000-000085120000}"/>
    <cellStyle name="강조색5 2" xfId="5142" xr:uid="{00000000-0005-0000-0000-000086120000}"/>
    <cellStyle name="강조색5 2 2" xfId="5143" xr:uid="{00000000-0005-0000-0000-000087120000}"/>
    <cellStyle name="강조색5 3" xfId="5144" xr:uid="{00000000-0005-0000-0000-000088120000}"/>
    <cellStyle name="강조색5 4" xfId="5145" xr:uid="{00000000-0005-0000-0000-000089120000}"/>
    <cellStyle name="강조색6 2" xfId="5146" xr:uid="{00000000-0005-0000-0000-00008A120000}"/>
    <cellStyle name="강조색6 2 2" xfId="5147" xr:uid="{00000000-0005-0000-0000-00008B120000}"/>
    <cellStyle name="강조색6 3" xfId="5148" xr:uid="{00000000-0005-0000-0000-00008C120000}"/>
    <cellStyle name="강조색6 4" xfId="5149" xr:uid="{00000000-0005-0000-0000-00008D120000}"/>
    <cellStyle name="경고문 2" xfId="5150" xr:uid="{00000000-0005-0000-0000-00008E120000}"/>
    <cellStyle name="경고문 2 2" xfId="5151" xr:uid="{00000000-0005-0000-0000-00008F120000}"/>
    <cellStyle name="경고문 3" xfId="5152" xr:uid="{00000000-0005-0000-0000-000090120000}"/>
    <cellStyle name="경고문 4" xfId="5153" xr:uid="{00000000-0005-0000-0000-000091120000}"/>
    <cellStyle name="계산 2" xfId="5154" xr:uid="{00000000-0005-0000-0000-000092120000}"/>
    <cellStyle name="계산 2 2" xfId="5155" xr:uid="{00000000-0005-0000-0000-000093120000}"/>
    <cellStyle name="계산 3" xfId="5156" xr:uid="{00000000-0005-0000-0000-000094120000}"/>
    <cellStyle name="계산 4" xfId="5157" xr:uid="{00000000-0005-0000-0000-000095120000}"/>
    <cellStyle name="고정소숫점" xfId="1161" xr:uid="{00000000-0005-0000-0000-000096120000}"/>
    <cellStyle name="고정소숫점 2" xfId="5158" xr:uid="{00000000-0005-0000-0000-000097120000}"/>
    <cellStyle name="고정소숫점 2 2" xfId="5159" xr:uid="{00000000-0005-0000-0000-000098120000}"/>
    <cellStyle name="고정소숫점 3" xfId="5160" xr:uid="{00000000-0005-0000-0000-000099120000}"/>
    <cellStyle name="고정소숫점 4" xfId="5161" xr:uid="{00000000-0005-0000-0000-00009A120000}"/>
    <cellStyle name="고정출력1" xfId="1162" xr:uid="{00000000-0005-0000-0000-00009B120000}"/>
    <cellStyle name="고정출력1 2" xfId="5162" xr:uid="{00000000-0005-0000-0000-00009C120000}"/>
    <cellStyle name="고정출력1 2 2" xfId="5163" xr:uid="{00000000-0005-0000-0000-00009D120000}"/>
    <cellStyle name="고정출력2" xfId="1163" xr:uid="{00000000-0005-0000-0000-00009E120000}"/>
    <cellStyle name="고정출력2 2" xfId="5164" xr:uid="{00000000-0005-0000-0000-00009F120000}"/>
    <cellStyle name="고정출력2 2 2" xfId="5165" xr:uid="{00000000-0005-0000-0000-0000A0120000}"/>
    <cellStyle name="공사원가계산서(조경)" xfId="1164" xr:uid="{00000000-0005-0000-0000-0000A1120000}"/>
    <cellStyle name="공종" xfId="1165" xr:uid="{00000000-0005-0000-0000-0000A2120000}"/>
    <cellStyle name="咬訌裝?INCOM1" xfId="1166" xr:uid="{00000000-0005-0000-0000-0000A3120000}"/>
    <cellStyle name="咬訌裝?INCOM1 2" xfId="5166" xr:uid="{00000000-0005-0000-0000-0000A4120000}"/>
    <cellStyle name="咬訌裝?INCOM1 3" xfId="5167" xr:uid="{00000000-0005-0000-0000-0000A5120000}"/>
    <cellStyle name="咬訌裝?INCOM10" xfId="1167" xr:uid="{00000000-0005-0000-0000-0000A6120000}"/>
    <cellStyle name="咬訌裝?INCOM10 2" xfId="5168" xr:uid="{00000000-0005-0000-0000-0000A7120000}"/>
    <cellStyle name="咬訌裝?INCOM10 3" xfId="5169" xr:uid="{00000000-0005-0000-0000-0000A8120000}"/>
    <cellStyle name="咬訌裝?INCOM2" xfId="1168" xr:uid="{00000000-0005-0000-0000-0000A9120000}"/>
    <cellStyle name="咬訌裝?INCOM2 2" xfId="5170" xr:uid="{00000000-0005-0000-0000-0000AA120000}"/>
    <cellStyle name="咬訌裝?INCOM2 3" xfId="5171" xr:uid="{00000000-0005-0000-0000-0000AB120000}"/>
    <cellStyle name="咬訌裝?INCOM3" xfId="1169" xr:uid="{00000000-0005-0000-0000-0000AC120000}"/>
    <cellStyle name="咬訌裝?INCOM3 2" xfId="5172" xr:uid="{00000000-0005-0000-0000-0000AD120000}"/>
    <cellStyle name="咬訌裝?INCOM3 3" xfId="5173" xr:uid="{00000000-0005-0000-0000-0000AE120000}"/>
    <cellStyle name="咬訌裝?INCOM4" xfId="1170" xr:uid="{00000000-0005-0000-0000-0000AF120000}"/>
    <cellStyle name="咬訌裝?INCOM4 2" xfId="5174" xr:uid="{00000000-0005-0000-0000-0000B0120000}"/>
    <cellStyle name="咬訌裝?INCOM4 3" xfId="5175" xr:uid="{00000000-0005-0000-0000-0000B1120000}"/>
    <cellStyle name="咬訌裝?INCOM5" xfId="1171" xr:uid="{00000000-0005-0000-0000-0000B2120000}"/>
    <cellStyle name="咬訌裝?INCOM5 2" xfId="5176" xr:uid="{00000000-0005-0000-0000-0000B3120000}"/>
    <cellStyle name="咬訌裝?INCOM5 3" xfId="5177" xr:uid="{00000000-0005-0000-0000-0000B4120000}"/>
    <cellStyle name="咬訌裝?INCOM6" xfId="1172" xr:uid="{00000000-0005-0000-0000-0000B5120000}"/>
    <cellStyle name="咬訌裝?INCOM6 2" xfId="5178" xr:uid="{00000000-0005-0000-0000-0000B6120000}"/>
    <cellStyle name="咬訌裝?INCOM6 3" xfId="5179" xr:uid="{00000000-0005-0000-0000-0000B7120000}"/>
    <cellStyle name="咬訌裝?INCOM7" xfId="1173" xr:uid="{00000000-0005-0000-0000-0000B8120000}"/>
    <cellStyle name="咬訌裝?INCOM7 2" xfId="5180" xr:uid="{00000000-0005-0000-0000-0000B9120000}"/>
    <cellStyle name="咬訌裝?INCOM7 3" xfId="5181" xr:uid="{00000000-0005-0000-0000-0000BA120000}"/>
    <cellStyle name="咬訌裝?INCOM8" xfId="1174" xr:uid="{00000000-0005-0000-0000-0000BB120000}"/>
    <cellStyle name="咬訌裝?INCOM8 2" xfId="5182" xr:uid="{00000000-0005-0000-0000-0000BC120000}"/>
    <cellStyle name="咬訌裝?INCOM8 3" xfId="5183" xr:uid="{00000000-0005-0000-0000-0000BD120000}"/>
    <cellStyle name="咬訌裝?INCOM9" xfId="1175" xr:uid="{00000000-0005-0000-0000-0000BE120000}"/>
    <cellStyle name="咬訌裝?INCOM9 2" xfId="5184" xr:uid="{00000000-0005-0000-0000-0000BF120000}"/>
    <cellStyle name="咬訌裝?INCOM9 3" xfId="5185" xr:uid="{00000000-0005-0000-0000-0000C0120000}"/>
    <cellStyle name="咬訌裝?PRIB11" xfId="1176" xr:uid="{00000000-0005-0000-0000-0000C1120000}"/>
    <cellStyle name="咬訌裝?PRIB11 2" xfId="5186" xr:uid="{00000000-0005-0000-0000-0000C2120000}"/>
    <cellStyle name="咬訌裝?PRIB11 3" xfId="5187" xr:uid="{00000000-0005-0000-0000-0000C3120000}"/>
    <cellStyle name="나쁨 2" xfId="5188" xr:uid="{00000000-0005-0000-0000-0000C4120000}"/>
    <cellStyle name="나쁨 2 2" xfId="5189" xr:uid="{00000000-0005-0000-0000-0000C5120000}"/>
    <cellStyle name="나쁨 3" xfId="5190" xr:uid="{00000000-0005-0000-0000-0000C6120000}"/>
    <cellStyle name="나쁨 4" xfId="5191" xr:uid="{00000000-0005-0000-0000-0000C7120000}"/>
    <cellStyle name="날짜" xfId="1177" xr:uid="{00000000-0005-0000-0000-0000C8120000}"/>
    <cellStyle name="날짜 2" xfId="5192" xr:uid="{00000000-0005-0000-0000-0000C9120000}"/>
    <cellStyle name="날짜 3" xfId="5193" xr:uid="{00000000-0005-0000-0000-0000CA120000}"/>
    <cellStyle name="남기옥" xfId="1178" xr:uid="{00000000-0005-0000-0000-0000CB120000}"/>
    <cellStyle name="내역서" xfId="1179" xr:uid="{00000000-0005-0000-0000-0000CC120000}"/>
    <cellStyle name="네모제목" xfId="30" xr:uid="{00000000-0005-0000-0000-0000CD120000}"/>
    <cellStyle name="네모제목 10" xfId="5194" xr:uid="{00000000-0005-0000-0000-0000CE120000}"/>
    <cellStyle name="네모제목 10 2" xfId="5195" xr:uid="{00000000-0005-0000-0000-0000CF120000}"/>
    <cellStyle name="네모제목 11" xfId="5196" xr:uid="{00000000-0005-0000-0000-0000D0120000}"/>
    <cellStyle name="네모제목 11 2" xfId="5197" xr:uid="{00000000-0005-0000-0000-0000D1120000}"/>
    <cellStyle name="네모제목 12" xfId="5198" xr:uid="{00000000-0005-0000-0000-0000D2120000}"/>
    <cellStyle name="네모제목 12 2" xfId="5199" xr:uid="{00000000-0005-0000-0000-0000D3120000}"/>
    <cellStyle name="네모제목 13" xfId="5200" xr:uid="{00000000-0005-0000-0000-0000D4120000}"/>
    <cellStyle name="네모제목 13 2" xfId="5201" xr:uid="{00000000-0005-0000-0000-0000D5120000}"/>
    <cellStyle name="네모제목 14" xfId="5202" xr:uid="{00000000-0005-0000-0000-0000D6120000}"/>
    <cellStyle name="네모제목 14 2" xfId="5203" xr:uid="{00000000-0005-0000-0000-0000D7120000}"/>
    <cellStyle name="네모제목 15" xfId="5204" xr:uid="{00000000-0005-0000-0000-0000D8120000}"/>
    <cellStyle name="네모제목 16" xfId="5205" xr:uid="{00000000-0005-0000-0000-0000D9120000}"/>
    <cellStyle name="네모제목 2" xfId="5206" xr:uid="{00000000-0005-0000-0000-0000DA120000}"/>
    <cellStyle name="네모제목 2 2" xfId="5207" xr:uid="{00000000-0005-0000-0000-0000DB120000}"/>
    <cellStyle name="네모제목 3" xfId="5208" xr:uid="{00000000-0005-0000-0000-0000DC120000}"/>
    <cellStyle name="네모제목 3 2" xfId="5209" xr:uid="{00000000-0005-0000-0000-0000DD120000}"/>
    <cellStyle name="네모제목 3 3" xfId="5210" xr:uid="{00000000-0005-0000-0000-0000DE120000}"/>
    <cellStyle name="네모제목 4" xfId="5211" xr:uid="{00000000-0005-0000-0000-0000DF120000}"/>
    <cellStyle name="네모제목 4 2" xfId="5212" xr:uid="{00000000-0005-0000-0000-0000E0120000}"/>
    <cellStyle name="네모제목 5" xfId="5213" xr:uid="{00000000-0005-0000-0000-0000E1120000}"/>
    <cellStyle name="네모제목 5 2" xfId="5214" xr:uid="{00000000-0005-0000-0000-0000E2120000}"/>
    <cellStyle name="네모제목 6" xfId="5215" xr:uid="{00000000-0005-0000-0000-0000E3120000}"/>
    <cellStyle name="네모제목 6 2" xfId="5216" xr:uid="{00000000-0005-0000-0000-0000E4120000}"/>
    <cellStyle name="네모제목 7" xfId="5217" xr:uid="{00000000-0005-0000-0000-0000E5120000}"/>
    <cellStyle name="네모제목 7 2" xfId="5218" xr:uid="{00000000-0005-0000-0000-0000E6120000}"/>
    <cellStyle name="네모제목 8" xfId="5219" xr:uid="{00000000-0005-0000-0000-0000E7120000}"/>
    <cellStyle name="네모제목 8 2" xfId="5220" xr:uid="{00000000-0005-0000-0000-0000E8120000}"/>
    <cellStyle name="네모제목 9" xfId="5221" xr:uid="{00000000-0005-0000-0000-0000E9120000}"/>
    <cellStyle name="네모제목 9 2" xfId="5222" xr:uid="{00000000-0005-0000-0000-0000EA120000}"/>
    <cellStyle name="달러" xfId="1180" xr:uid="{00000000-0005-0000-0000-0000EB120000}"/>
    <cellStyle name="㼿" xfId="31" xr:uid="{00000000-0005-0000-0000-0000EC120000}"/>
    <cellStyle name="㼿 2" xfId="32" xr:uid="{00000000-0005-0000-0000-0000ED120000}"/>
    <cellStyle name="㼿?" xfId="33" xr:uid="{00000000-0005-0000-0000-0000EE120000}"/>
    <cellStyle name="㼿? 2" xfId="34" xr:uid="{00000000-0005-0000-0000-0000EF120000}"/>
    <cellStyle name="㼿㼿" xfId="35" xr:uid="{00000000-0005-0000-0000-0000F0120000}"/>
    <cellStyle name="㼿㼿 2" xfId="36" xr:uid="{00000000-0005-0000-0000-0000F1120000}"/>
    <cellStyle name="㼿㼿?" xfId="37" xr:uid="{00000000-0005-0000-0000-0000F2120000}"/>
    <cellStyle name="㼿㼿? 2" xfId="38" xr:uid="{00000000-0005-0000-0000-0000F3120000}"/>
    <cellStyle name="㼿㼿㼿" xfId="39" xr:uid="{00000000-0005-0000-0000-0000F4120000}"/>
    <cellStyle name="㼿㼿㼿 2" xfId="40" xr:uid="{00000000-0005-0000-0000-0000F5120000}"/>
    <cellStyle name="㼿㼿㼿㼿" xfId="41" xr:uid="{00000000-0005-0000-0000-0000F6120000}"/>
    <cellStyle name="㼿㼿㼿㼿㼿" xfId="42" xr:uid="{00000000-0005-0000-0000-0000F7120000}"/>
    <cellStyle name="㼿㼿㼿㼿㼿?" xfId="43" xr:uid="{00000000-0005-0000-0000-0000F8120000}"/>
    <cellStyle name="㼿㼿㼿㼿㼿㼿" xfId="44" xr:uid="{00000000-0005-0000-0000-0000F9120000}"/>
    <cellStyle name="㼿㼿㼿㼿㼿㼿㼿?" xfId="45" xr:uid="{00000000-0005-0000-0000-0000FA120000}"/>
    <cellStyle name="㼿㼿㼿㼿㼿㼿㼿㼿?" xfId="46" xr:uid="{00000000-0005-0000-0000-0000FB120000}"/>
    <cellStyle name="㼿㼿㼿㼿㼿㼿㼿㼿㼿" xfId="47" xr:uid="{00000000-0005-0000-0000-0000FC120000}"/>
    <cellStyle name="뒤에 오는 하이퍼링크" xfId="1181" xr:uid="{00000000-0005-0000-0000-0000FD120000}"/>
    <cellStyle name="뒤에 오는 하이퍼링크 2" xfId="5223" xr:uid="{00000000-0005-0000-0000-0000FE120000}"/>
    <cellStyle name="뒤에 오는 하이퍼링크_BOOK1" xfId="5224" xr:uid="{00000000-0005-0000-0000-0000FF120000}"/>
    <cellStyle name="똿떓죶Ø괻 [0.00]_PRODUCT DETAIL Q1" xfId="1182" xr:uid="{00000000-0005-0000-0000-000000130000}"/>
    <cellStyle name="똿떓죶Ø괻_PRODUCT DETAIL Q1" xfId="1183" xr:uid="{00000000-0005-0000-0000-000001130000}"/>
    <cellStyle name="똿뗦먛귟 [0.00]_PRODUCT DETAIL Q1" xfId="1184" xr:uid="{00000000-0005-0000-0000-000002130000}"/>
    <cellStyle name="똿뗦먛귟_PRODUCT DETAIL Q1" xfId="1185" xr:uid="{00000000-0005-0000-0000-000003130000}"/>
    <cellStyle name="마이너스키" xfId="1186" xr:uid="{00000000-0005-0000-0000-000004130000}"/>
    <cellStyle name="메모 2" xfId="5225" xr:uid="{00000000-0005-0000-0000-000005130000}"/>
    <cellStyle name="메모 2 2" xfId="5226" xr:uid="{00000000-0005-0000-0000-000006130000}"/>
    <cellStyle name="메모 2 3" xfId="5227" xr:uid="{00000000-0005-0000-0000-000007130000}"/>
    <cellStyle name="메모 2 4" xfId="5228" xr:uid="{00000000-0005-0000-0000-000008130000}"/>
    <cellStyle name="메모 2 5" xfId="5229" xr:uid="{00000000-0005-0000-0000-000009130000}"/>
    <cellStyle name="메모 2 6" xfId="5230" xr:uid="{00000000-0005-0000-0000-00000A130000}"/>
    <cellStyle name="메모 2 7" xfId="5231" xr:uid="{00000000-0005-0000-0000-00000B130000}"/>
    <cellStyle name="메모 2 7 2" xfId="5232" xr:uid="{00000000-0005-0000-0000-00000C130000}"/>
    <cellStyle name="메모 2 8" xfId="5233" xr:uid="{00000000-0005-0000-0000-00000D130000}"/>
    <cellStyle name="메모 2 8 2" xfId="5234" xr:uid="{00000000-0005-0000-0000-00000E130000}"/>
    <cellStyle name="메모 3" xfId="5235" xr:uid="{00000000-0005-0000-0000-00000F130000}"/>
    <cellStyle name="메모 3 2" xfId="5236" xr:uid="{00000000-0005-0000-0000-000010130000}"/>
    <cellStyle name="메모 3 2 2" xfId="5237" xr:uid="{00000000-0005-0000-0000-000011130000}"/>
    <cellStyle name="메모 3 3" xfId="5238" xr:uid="{00000000-0005-0000-0000-000012130000}"/>
    <cellStyle name="메모 3 4" xfId="5239" xr:uid="{00000000-0005-0000-0000-000013130000}"/>
    <cellStyle name="메모 3 5" xfId="5240" xr:uid="{00000000-0005-0000-0000-000014130000}"/>
    <cellStyle name="메모 3 6" xfId="5241" xr:uid="{00000000-0005-0000-0000-000015130000}"/>
    <cellStyle name="메모 3 6 2" xfId="5242" xr:uid="{00000000-0005-0000-0000-000016130000}"/>
    <cellStyle name="메모 3 7" xfId="5243" xr:uid="{00000000-0005-0000-0000-000017130000}"/>
    <cellStyle name="메모 3 7 2" xfId="5244" xr:uid="{00000000-0005-0000-0000-000018130000}"/>
    <cellStyle name="메모 3 8" xfId="5245" xr:uid="{00000000-0005-0000-0000-000019130000}"/>
    <cellStyle name="메모 4" xfId="5246" xr:uid="{00000000-0005-0000-0000-00001A130000}"/>
    <cellStyle name="묮뎋 [0.00]_PRODUCT DETAIL Q1" xfId="1187" xr:uid="{00000000-0005-0000-0000-00001B130000}"/>
    <cellStyle name="묮뎋_PRODUCT DETAIL Q1" xfId="1188" xr:uid="{00000000-0005-0000-0000-00001C130000}"/>
    <cellStyle name="믅됞 [0.00]_PRODUCT DETAIL Q1" xfId="1189" xr:uid="{00000000-0005-0000-0000-00001D130000}"/>
    <cellStyle name="믅됞_PRODUCT DETAIL Q1" xfId="1190" xr:uid="{00000000-0005-0000-0000-00001E130000}"/>
    <cellStyle name="배분" xfId="5247" xr:uid="{00000000-0005-0000-0000-00001F130000}"/>
    <cellStyle name="백" xfId="1191" xr:uid="{00000000-0005-0000-0000-000020130000}"/>
    <cellStyle name="백 " xfId="1192" xr:uid="{00000000-0005-0000-0000-000021130000}"/>
    <cellStyle name="백_01-토공_02-배수공" xfId="5248" xr:uid="{00000000-0005-0000-0000-000022130000}"/>
    <cellStyle name="백_01-토공_02-배수공_2006 가지산도립공원 등산로 정비사업" xfId="5249" xr:uid="{00000000-0005-0000-0000-000023130000}"/>
    <cellStyle name="백_01-토공_02-배수공_2006 가지산도립공원 등산로 정비사업_2006 가지산도립공원 등산로 정비사업" xfId="5250" xr:uid="{00000000-0005-0000-0000-000024130000}"/>
    <cellStyle name="백_01-토공_02-배수공_2006 가지산도립공원 등산로 정비사업_2006가지산도립공원등산로정비공사" xfId="5251" xr:uid="{00000000-0005-0000-0000-000025130000}"/>
    <cellStyle name="백_01-토공_02-배수공_2006 가지산도립공원 등산로 정비사업_2006밀양시가지산도립공원등산로정비공사" xfId="5252" xr:uid="{00000000-0005-0000-0000-000026130000}"/>
    <cellStyle name="백_01-토공_02-배수공_2006 가지산도립공원 등산로 정비사업_가지산도립공원등산로정비공사" xfId="5253" xr:uid="{00000000-0005-0000-0000-000027130000}"/>
    <cellStyle name="백_02-배수공" xfId="5254" xr:uid="{00000000-0005-0000-0000-000028130000}"/>
    <cellStyle name="백_02-배수공_02-배수공" xfId="5255" xr:uid="{00000000-0005-0000-0000-000029130000}"/>
    <cellStyle name="백_02-배수공_02-배수공_2006 가지산도립공원 등산로 정비사업" xfId="5256" xr:uid="{00000000-0005-0000-0000-00002A130000}"/>
    <cellStyle name="백_02-배수공_02-배수공_2006 가지산도립공원 등산로 정비사업_2006 가지산도립공원 등산로 정비사업" xfId="5257" xr:uid="{00000000-0005-0000-0000-00002B130000}"/>
    <cellStyle name="백_02-배수공_02-배수공_2006 가지산도립공원 등산로 정비사업_2006가지산도립공원등산로정비공사" xfId="5258" xr:uid="{00000000-0005-0000-0000-00002C130000}"/>
    <cellStyle name="백_02-배수공_02-배수공_2006 가지산도립공원 등산로 정비사업_2006밀양시가지산도립공원등산로정비공사" xfId="5259" xr:uid="{00000000-0005-0000-0000-00002D130000}"/>
    <cellStyle name="백_02-배수공_02-배수공_2006 가지산도립공원 등산로 정비사업_가지산도립공원등산로정비공사" xfId="5260" xr:uid="{00000000-0005-0000-0000-00002E130000}"/>
    <cellStyle name="백_02-배수공_2006 가지산도립공원 등산로 정비사업" xfId="5261" xr:uid="{00000000-0005-0000-0000-00002F130000}"/>
    <cellStyle name="백_02-배수공_2006 가지산도립공원 등산로 정비사업_2006 가지산도립공원 등산로 정비사업" xfId="5262" xr:uid="{00000000-0005-0000-0000-000030130000}"/>
    <cellStyle name="백_02-배수공_2006 가지산도립공원 등산로 정비사업_2006가지산도립공원등산로정비공사" xfId="5263" xr:uid="{00000000-0005-0000-0000-000031130000}"/>
    <cellStyle name="백_02-배수공_2006 가지산도립공원 등산로 정비사업_2006밀양시가지산도립공원등산로정비공사" xfId="5264" xr:uid="{00000000-0005-0000-0000-000032130000}"/>
    <cellStyle name="백_02-배수공_2006 가지산도립공원 등산로 정비사업_가지산도립공원등산로정비공사" xfId="5265" xr:uid="{00000000-0005-0000-0000-000033130000}"/>
    <cellStyle name="백_04-포장공_02-배수공" xfId="5266" xr:uid="{00000000-0005-0000-0000-000034130000}"/>
    <cellStyle name="백_04-포장공_02-배수공_2006 가지산도립공원 등산로 정비사업" xfId="5267" xr:uid="{00000000-0005-0000-0000-000035130000}"/>
    <cellStyle name="백_04-포장공_02-배수공_2006 가지산도립공원 등산로 정비사업_2006 가지산도립공원 등산로 정비사업" xfId="5268" xr:uid="{00000000-0005-0000-0000-000036130000}"/>
    <cellStyle name="백_04-포장공_02-배수공_2006 가지산도립공원 등산로 정비사업_2006가지산도립공원등산로정비공사" xfId="5269" xr:uid="{00000000-0005-0000-0000-000037130000}"/>
    <cellStyle name="백_04-포장공_02-배수공_2006 가지산도립공원 등산로 정비사업_2006밀양시가지산도립공원등산로정비공사" xfId="5270" xr:uid="{00000000-0005-0000-0000-000038130000}"/>
    <cellStyle name="백_04-포장공_02-배수공_2006 가지산도립공원 등산로 정비사업_가지산도립공원등산로정비공사" xfId="5271" xr:uid="{00000000-0005-0000-0000-000039130000}"/>
    <cellStyle name="백_06-부대공_02-배수공" xfId="5272" xr:uid="{00000000-0005-0000-0000-00003A130000}"/>
    <cellStyle name="백_06-부대공_02-배수공_2006 가지산도립공원 등산로 정비사업" xfId="5273" xr:uid="{00000000-0005-0000-0000-00003B130000}"/>
    <cellStyle name="백_06-부대공_02-배수공_2006 가지산도립공원 등산로 정비사업_2006 가지산도립공원 등산로 정비사업" xfId="5274" xr:uid="{00000000-0005-0000-0000-00003C130000}"/>
    <cellStyle name="백_06-부대공_02-배수공_2006 가지산도립공원 등산로 정비사업_2006가지산도립공원등산로정비공사" xfId="5275" xr:uid="{00000000-0005-0000-0000-00003D130000}"/>
    <cellStyle name="백_06-부대공_02-배수공_2006 가지산도립공원 등산로 정비사업_2006밀양시가지산도립공원등산로정비공사" xfId="5276" xr:uid="{00000000-0005-0000-0000-00003E130000}"/>
    <cellStyle name="백_06-부대공_02-배수공_2006 가지산도립공원 등산로 정비사업_가지산도립공원등산로정비공사" xfId="5277" xr:uid="{00000000-0005-0000-0000-00003F130000}"/>
    <cellStyle name="백_수량산출서(수정)_01-토공_02-배수공" xfId="5278" xr:uid="{00000000-0005-0000-0000-000040130000}"/>
    <cellStyle name="백_수량산출서(수정)_01-토공_02-배수공_2006 가지산도립공원 등산로 정비사업" xfId="5279" xr:uid="{00000000-0005-0000-0000-000041130000}"/>
    <cellStyle name="백_수량산출서(수정)_01-토공_02-배수공_2006 가지산도립공원 등산로 정비사업_2006 가지산도립공원 등산로 정비사업" xfId="5280" xr:uid="{00000000-0005-0000-0000-000042130000}"/>
    <cellStyle name="백_수량산출서(수정)_01-토공_02-배수공_2006 가지산도립공원 등산로 정비사업_2006가지산도립공원등산로정비공사" xfId="5281" xr:uid="{00000000-0005-0000-0000-000043130000}"/>
    <cellStyle name="백_수량산출서(수정)_01-토공_02-배수공_2006 가지산도립공원 등산로 정비사업_2006밀양시가지산도립공원등산로정비공사" xfId="5282" xr:uid="{00000000-0005-0000-0000-000044130000}"/>
    <cellStyle name="백_수량산출서(수정)_01-토공_02-배수공_2006 가지산도립공원 등산로 정비사업_가지산도립공원등산로정비공사" xfId="5283" xr:uid="{00000000-0005-0000-0000-000045130000}"/>
    <cellStyle name="백_수량산출서(수정)_02-배수공" xfId="5284" xr:uid="{00000000-0005-0000-0000-000046130000}"/>
    <cellStyle name="백_수량산출서(수정)_02-배수공_02-배수공" xfId="5285" xr:uid="{00000000-0005-0000-0000-000047130000}"/>
    <cellStyle name="백_수량산출서(수정)_02-배수공_02-배수공_2006 가지산도립공원 등산로 정비사업" xfId="5286" xr:uid="{00000000-0005-0000-0000-000048130000}"/>
    <cellStyle name="백_수량산출서(수정)_02-배수공_02-배수공_2006 가지산도립공원 등산로 정비사업_2006 가지산도립공원 등산로 정비사업" xfId="5287" xr:uid="{00000000-0005-0000-0000-000049130000}"/>
    <cellStyle name="백_수량산출서(수정)_02-배수공_02-배수공_2006 가지산도립공원 등산로 정비사업_2006가지산도립공원등산로정비공사" xfId="5288" xr:uid="{00000000-0005-0000-0000-00004A130000}"/>
    <cellStyle name="백_수량산출서(수정)_02-배수공_02-배수공_2006 가지산도립공원 등산로 정비사업_2006밀양시가지산도립공원등산로정비공사" xfId="5289" xr:uid="{00000000-0005-0000-0000-00004B130000}"/>
    <cellStyle name="백_수량산출서(수정)_02-배수공_02-배수공_2006 가지산도립공원 등산로 정비사업_가지산도립공원등산로정비공사" xfId="5290" xr:uid="{00000000-0005-0000-0000-00004C130000}"/>
    <cellStyle name="백_수량산출서(수정)_02-배수공_2006 가지산도립공원 등산로 정비사업" xfId="5291" xr:uid="{00000000-0005-0000-0000-00004D130000}"/>
    <cellStyle name="백_수량산출서(수정)_02-배수공_2006 가지산도립공원 등산로 정비사업_2006 가지산도립공원 등산로 정비사업" xfId="5292" xr:uid="{00000000-0005-0000-0000-00004E130000}"/>
    <cellStyle name="백_수량산출서(수정)_02-배수공_2006 가지산도립공원 등산로 정비사업_2006가지산도립공원등산로정비공사" xfId="5293" xr:uid="{00000000-0005-0000-0000-00004F130000}"/>
    <cellStyle name="백_수량산출서(수정)_02-배수공_2006 가지산도립공원 등산로 정비사업_2006밀양시가지산도립공원등산로정비공사" xfId="5294" xr:uid="{00000000-0005-0000-0000-000050130000}"/>
    <cellStyle name="백_수량산출서(수정)_02-배수공_2006 가지산도립공원 등산로 정비사업_가지산도립공원등산로정비공사" xfId="5295" xr:uid="{00000000-0005-0000-0000-000051130000}"/>
    <cellStyle name="백_수량산출서(수정)_04-포장공_02-배수공" xfId="5296" xr:uid="{00000000-0005-0000-0000-000052130000}"/>
    <cellStyle name="백_수량산출서(수정)_04-포장공_02-배수공_2006 가지산도립공원 등산로 정비사업" xfId="5297" xr:uid="{00000000-0005-0000-0000-000053130000}"/>
    <cellStyle name="백_수량산출서(수정)_04-포장공_02-배수공_2006 가지산도립공원 등산로 정비사업_2006 가지산도립공원 등산로 정비사업" xfId="5298" xr:uid="{00000000-0005-0000-0000-000054130000}"/>
    <cellStyle name="백_수량산출서(수정)_04-포장공_02-배수공_2006 가지산도립공원 등산로 정비사업_2006가지산도립공원등산로정비공사" xfId="5299" xr:uid="{00000000-0005-0000-0000-000055130000}"/>
    <cellStyle name="백_수량산출서(수정)_04-포장공_02-배수공_2006 가지산도립공원 등산로 정비사업_2006밀양시가지산도립공원등산로정비공사" xfId="5300" xr:uid="{00000000-0005-0000-0000-000056130000}"/>
    <cellStyle name="백_수량산출서(수정)_04-포장공_02-배수공_2006 가지산도립공원 등산로 정비사업_가지산도립공원등산로정비공사" xfId="5301" xr:uid="{00000000-0005-0000-0000-000057130000}"/>
    <cellStyle name="백_수량산출서(수정)_06-부대공_02-배수공" xfId="5302" xr:uid="{00000000-0005-0000-0000-000058130000}"/>
    <cellStyle name="백_수량산출서(수정)_06-부대공_02-배수공_2006 가지산도립공원 등산로 정비사업" xfId="5303" xr:uid="{00000000-0005-0000-0000-000059130000}"/>
    <cellStyle name="백_수량산출서(수정)_06-부대공_02-배수공_2006 가지산도립공원 등산로 정비사업_2006 가지산도립공원 등산로 정비사업" xfId="5304" xr:uid="{00000000-0005-0000-0000-00005A130000}"/>
    <cellStyle name="백_수량산출서(수정)_06-부대공_02-배수공_2006 가지산도립공원 등산로 정비사업_2006가지산도립공원등산로정비공사" xfId="5305" xr:uid="{00000000-0005-0000-0000-00005B130000}"/>
    <cellStyle name="백_수량산출서(수정)_06-부대공_02-배수공_2006 가지산도립공원 등산로 정비사업_2006밀양시가지산도립공원등산로정비공사" xfId="5306" xr:uid="{00000000-0005-0000-0000-00005C130000}"/>
    <cellStyle name="백_수량산출서(수정)_06-부대공_02-배수공_2006 가지산도립공원 등산로 정비사업_가지산도립공원등산로정비공사" xfId="5307" xr:uid="{00000000-0005-0000-0000-00005D130000}"/>
    <cellStyle name="백분율 [△1]" xfId="5308" xr:uid="{00000000-0005-0000-0000-00005E130000}"/>
    <cellStyle name="백분율 [△2]" xfId="5309" xr:uid="{00000000-0005-0000-0000-00005F130000}"/>
    <cellStyle name="백분율 [0]" xfId="1193" xr:uid="{00000000-0005-0000-0000-000060130000}"/>
    <cellStyle name="백분율 [2]" xfId="1194" xr:uid="{00000000-0005-0000-0000-000061130000}"/>
    <cellStyle name="백분율 10" xfId="5310" xr:uid="{00000000-0005-0000-0000-000062130000}"/>
    <cellStyle name="백분율 10 2" xfId="5311" xr:uid="{00000000-0005-0000-0000-000063130000}"/>
    <cellStyle name="백분율 10 2 2" xfId="5312" xr:uid="{00000000-0005-0000-0000-000064130000}"/>
    <cellStyle name="백분율 10 3" xfId="5313" xr:uid="{00000000-0005-0000-0000-000065130000}"/>
    <cellStyle name="백분율 10 4" xfId="5314" xr:uid="{00000000-0005-0000-0000-000066130000}"/>
    <cellStyle name="백분율 10 5" xfId="5315" xr:uid="{00000000-0005-0000-0000-000067130000}"/>
    <cellStyle name="백분율 11" xfId="5316" xr:uid="{00000000-0005-0000-0000-000068130000}"/>
    <cellStyle name="백분율 11 2" xfId="5317" xr:uid="{00000000-0005-0000-0000-000069130000}"/>
    <cellStyle name="백분율 11 2 2" xfId="5318" xr:uid="{00000000-0005-0000-0000-00006A130000}"/>
    <cellStyle name="백분율 11 3" xfId="5319" xr:uid="{00000000-0005-0000-0000-00006B130000}"/>
    <cellStyle name="백분율 11 4" xfId="5320" xr:uid="{00000000-0005-0000-0000-00006C130000}"/>
    <cellStyle name="백분율 11 5" xfId="5321" xr:uid="{00000000-0005-0000-0000-00006D130000}"/>
    <cellStyle name="백분율 12" xfId="5322" xr:uid="{00000000-0005-0000-0000-00006E130000}"/>
    <cellStyle name="백분율 12 2" xfId="5323" xr:uid="{00000000-0005-0000-0000-00006F130000}"/>
    <cellStyle name="백분율 12 2 2" xfId="5324" xr:uid="{00000000-0005-0000-0000-000070130000}"/>
    <cellStyle name="백분율 12 3" xfId="5325" xr:uid="{00000000-0005-0000-0000-000071130000}"/>
    <cellStyle name="백분율 12 4" xfId="5326" xr:uid="{00000000-0005-0000-0000-000072130000}"/>
    <cellStyle name="백분율 13" xfId="5327" xr:uid="{00000000-0005-0000-0000-000073130000}"/>
    <cellStyle name="백분율 13 2" xfId="5328" xr:uid="{00000000-0005-0000-0000-000074130000}"/>
    <cellStyle name="백분율 13 3" xfId="5329" xr:uid="{00000000-0005-0000-0000-000075130000}"/>
    <cellStyle name="백분율 13 4" xfId="5330" xr:uid="{00000000-0005-0000-0000-000076130000}"/>
    <cellStyle name="백분율 14" xfId="5331" xr:uid="{00000000-0005-0000-0000-000077130000}"/>
    <cellStyle name="백분율 14 2" xfId="5332" xr:uid="{00000000-0005-0000-0000-000078130000}"/>
    <cellStyle name="백분율 14 3" xfId="5333" xr:uid="{00000000-0005-0000-0000-000079130000}"/>
    <cellStyle name="백분율 14 4" xfId="5334" xr:uid="{00000000-0005-0000-0000-00007A130000}"/>
    <cellStyle name="백분율 15" xfId="5335" xr:uid="{00000000-0005-0000-0000-00007B130000}"/>
    <cellStyle name="백분율 15 2" xfId="5336" xr:uid="{00000000-0005-0000-0000-00007C130000}"/>
    <cellStyle name="백분율 15 3" xfId="5337" xr:uid="{00000000-0005-0000-0000-00007D130000}"/>
    <cellStyle name="백분율 15 4" xfId="5338" xr:uid="{00000000-0005-0000-0000-00007E130000}"/>
    <cellStyle name="백분율 16" xfId="5339" xr:uid="{00000000-0005-0000-0000-00007F130000}"/>
    <cellStyle name="백분율 16 2" xfId="5340" xr:uid="{00000000-0005-0000-0000-000080130000}"/>
    <cellStyle name="백분율 16 3" xfId="5341" xr:uid="{00000000-0005-0000-0000-000081130000}"/>
    <cellStyle name="백분율 16 4" xfId="5342" xr:uid="{00000000-0005-0000-0000-000082130000}"/>
    <cellStyle name="백분율 17" xfId="5343" xr:uid="{00000000-0005-0000-0000-000083130000}"/>
    <cellStyle name="백분율 17 2" xfId="5344" xr:uid="{00000000-0005-0000-0000-000084130000}"/>
    <cellStyle name="백분율 17 3" xfId="5345" xr:uid="{00000000-0005-0000-0000-000085130000}"/>
    <cellStyle name="백분율 17 4" xfId="5346" xr:uid="{00000000-0005-0000-0000-000086130000}"/>
    <cellStyle name="백분율 18" xfId="5347" xr:uid="{00000000-0005-0000-0000-000087130000}"/>
    <cellStyle name="백분율 18 2" xfId="5348" xr:uid="{00000000-0005-0000-0000-000088130000}"/>
    <cellStyle name="백분율 18 3" xfId="5349" xr:uid="{00000000-0005-0000-0000-000089130000}"/>
    <cellStyle name="백분율 18 4" xfId="5350" xr:uid="{00000000-0005-0000-0000-00008A130000}"/>
    <cellStyle name="백분율 19" xfId="5351" xr:uid="{00000000-0005-0000-0000-00008B130000}"/>
    <cellStyle name="백분율 19 2" xfId="5352" xr:uid="{00000000-0005-0000-0000-00008C130000}"/>
    <cellStyle name="백분율 19 3" xfId="5353" xr:uid="{00000000-0005-0000-0000-00008D130000}"/>
    <cellStyle name="백분율 19 4" xfId="5354" xr:uid="{00000000-0005-0000-0000-00008E130000}"/>
    <cellStyle name="백분율 2" xfId="48" xr:uid="{00000000-0005-0000-0000-00008F130000}"/>
    <cellStyle name="백분율 2 2" xfId="5355" xr:uid="{00000000-0005-0000-0000-000090130000}"/>
    <cellStyle name="백분율 2 2 2" xfId="5356" xr:uid="{00000000-0005-0000-0000-000091130000}"/>
    <cellStyle name="백분율 2 2 3" xfId="5357" xr:uid="{00000000-0005-0000-0000-000092130000}"/>
    <cellStyle name="백분율 2 3" xfId="5358" xr:uid="{00000000-0005-0000-0000-000093130000}"/>
    <cellStyle name="백분율 2 3 2" xfId="5359" xr:uid="{00000000-0005-0000-0000-000094130000}"/>
    <cellStyle name="백분율 2 4" xfId="5360" xr:uid="{00000000-0005-0000-0000-000095130000}"/>
    <cellStyle name="백분율 2 5" xfId="5361" xr:uid="{00000000-0005-0000-0000-000096130000}"/>
    <cellStyle name="백분율 20" xfId="5362" xr:uid="{00000000-0005-0000-0000-000097130000}"/>
    <cellStyle name="백분율 20 2" xfId="5363" xr:uid="{00000000-0005-0000-0000-000098130000}"/>
    <cellStyle name="백분율 20 3" xfId="5364" xr:uid="{00000000-0005-0000-0000-000099130000}"/>
    <cellStyle name="백분율 20 4" xfId="5365" xr:uid="{00000000-0005-0000-0000-00009A130000}"/>
    <cellStyle name="백분율 21" xfId="5366" xr:uid="{00000000-0005-0000-0000-00009B130000}"/>
    <cellStyle name="백분율 21 2" xfId="5367" xr:uid="{00000000-0005-0000-0000-00009C130000}"/>
    <cellStyle name="백분율 21 3" xfId="5368" xr:uid="{00000000-0005-0000-0000-00009D130000}"/>
    <cellStyle name="백분율 21 4" xfId="5369" xr:uid="{00000000-0005-0000-0000-00009E130000}"/>
    <cellStyle name="백분율 22" xfId="5370" xr:uid="{00000000-0005-0000-0000-00009F130000}"/>
    <cellStyle name="백분율 22 2" xfId="5371" xr:uid="{00000000-0005-0000-0000-0000A0130000}"/>
    <cellStyle name="백분율 22 3" xfId="5372" xr:uid="{00000000-0005-0000-0000-0000A1130000}"/>
    <cellStyle name="백분율 22 4" xfId="5373" xr:uid="{00000000-0005-0000-0000-0000A2130000}"/>
    <cellStyle name="백분율 23" xfId="5374" xr:uid="{00000000-0005-0000-0000-0000A3130000}"/>
    <cellStyle name="백분율 23 2" xfId="5375" xr:uid="{00000000-0005-0000-0000-0000A4130000}"/>
    <cellStyle name="백분율 23 3" xfId="5376" xr:uid="{00000000-0005-0000-0000-0000A5130000}"/>
    <cellStyle name="백분율 23 4" xfId="5377" xr:uid="{00000000-0005-0000-0000-0000A6130000}"/>
    <cellStyle name="백분율 24" xfId="5378" xr:uid="{00000000-0005-0000-0000-0000A7130000}"/>
    <cellStyle name="백분율 24 2" xfId="5379" xr:uid="{00000000-0005-0000-0000-0000A8130000}"/>
    <cellStyle name="백분율 24 3" xfId="5380" xr:uid="{00000000-0005-0000-0000-0000A9130000}"/>
    <cellStyle name="백분율 24 4" xfId="5381" xr:uid="{00000000-0005-0000-0000-0000AA130000}"/>
    <cellStyle name="백분율 25" xfId="5382" xr:uid="{00000000-0005-0000-0000-0000AB130000}"/>
    <cellStyle name="백분율 25 2" xfId="5383" xr:uid="{00000000-0005-0000-0000-0000AC130000}"/>
    <cellStyle name="백분율 25 3" xfId="5384" xr:uid="{00000000-0005-0000-0000-0000AD130000}"/>
    <cellStyle name="백분율 25 4" xfId="5385" xr:uid="{00000000-0005-0000-0000-0000AE130000}"/>
    <cellStyle name="백분율 26" xfId="5386" xr:uid="{00000000-0005-0000-0000-0000AF130000}"/>
    <cellStyle name="백분율 26 2" xfId="5387" xr:uid="{00000000-0005-0000-0000-0000B0130000}"/>
    <cellStyle name="백분율 27" xfId="5388" xr:uid="{00000000-0005-0000-0000-0000B1130000}"/>
    <cellStyle name="백분율 27 2" xfId="5389" xr:uid="{00000000-0005-0000-0000-0000B2130000}"/>
    <cellStyle name="백분율 28" xfId="5390" xr:uid="{00000000-0005-0000-0000-0000B3130000}"/>
    <cellStyle name="백분율 29" xfId="5391" xr:uid="{00000000-0005-0000-0000-0000B4130000}"/>
    <cellStyle name="백분율 3" xfId="1195" xr:uid="{00000000-0005-0000-0000-0000B5130000}"/>
    <cellStyle name="백분율 3 2" xfId="5392" xr:uid="{00000000-0005-0000-0000-0000B6130000}"/>
    <cellStyle name="백분율 30" xfId="5393" xr:uid="{00000000-0005-0000-0000-0000B7130000}"/>
    <cellStyle name="백분율 31" xfId="5394" xr:uid="{00000000-0005-0000-0000-0000B8130000}"/>
    <cellStyle name="백분율 32" xfId="5395" xr:uid="{00000000-0005-0000-0000-0000B9130000}"/>
    <cellStyle name="백분율 33" xfId="5396" xr:uid="{00000000-0005-0000-0000-0000BA130000}"/>
    <cellStyle name="백분율 4" xfId="5397" xr:uid="{00000000-0005-0000-0000-0000BB130000}"/>
    <cellStyle name="백분율 4 2" xfId="5398" xr:uid="{00000000-0005-0000-0000-0000BC130000}"/>
    <cellStyle name="백분율 4 2 2" xfId="5399" xr:uid="{00000000-0005-0000-0000-0000BD130000}"/>
    <cellStyle name="백분율 4 3" xfId="5400" xr:uid="{00000000-0005-0000-0000-0000BE130000}"/>
    <cellStyle name="백분율 4 4" xfId="5401" xr:uid="{00000000-0005-0000-0000-0000BF130000}"/>
    <cellStyle name="백분율 4 5" xfId="5402" xr:uid="{00000000-0005-0000-0000-0000C0130000}"/>
    <cellStyle name="백분율 5" xfId="5403" xr:uid="{00000000-0005-0000-0000-0000C1130000}"/>
    <cellStyle name="백분율 5 2" xfId="5404" xr:uid="{00000000-0005-0000-0000-0000C2130000}"/>
    <cellStyle name="백분율 5 2 2" xfId="5405" xr:uid="{00000000-0005-0000-0000-0000C3130000}"/>
    <cellStyle name="백분율 6" xfId="5406" xr:uid="{00000000-0005-0000-0000-0000C4130000}"/>
    <cellStyle name="백분율 6 2" xfId="5407" xr:uid="{00000000-0005-0000-0000-0000C5130000}"/>
    <cellStyle name="백분율 6 2 2" xfId="5408" xr:uid="{00000000-0005-0000-0000-0000C6130000}"/>
    <cellStyle name="백분율 6 3" xfId="5409" xr:uid="{00000000-0005-0000-0000-0000C7130000}"/>
    <cellStyle name="백분율 6 4" xfId="5410" xr:uid="{00000000-0005-0000-0000-0000C8130000}"/>
    <cellStyle name="백분율 6 5" xfId="5411" xr:uid="{00000000-0005-0000-0000-0000C9130000}"/>
    <cellStyle name="백분율 7" xfId="5412" xr:uid="{00000000-0005-0000-0000-0000CA130000}"/>
    <cellStyle name="백분율 7 2" xfId="5413" xr:uid="{00000000-0005-0000-0000-0000CB130000}"/>
    <cellStyle name="백분율 7 2 2" xfId="5414" xr:uid="{00000000-0005-0000-0000-0000CC130000}"/>
    <cellStyle name="백분율 8" xfId="5415" xr:uid="{00000000-0005-0000-0000-0000CD130000}"/>
    <cellStyle name="백분율 8 2" xfId="5416" xr:uid="{00000000-0005-0000-0000-0000CE130000}"/>
    <cellStyle name="백분율 8 2 2" xfId="5417" xr:uid="{00000000-0005-0000-0000-0000CF130000}"/>
    <cellStyle name="백분율 9" xfId="5418" xr:uid="{00000000-0005-0000-0000-0000D0130000}"/>
    <cellStyle name="백분율 9 2" xfId="5419" xr:uid="{00000000-0005-0000-0000-0000D1130000}"/>
    <cellStyle name="백분율 9 2 2" xfId="5420" xr:uid="{00000000-0005-0000-0000-0000D2130000}"/>
    <cellStyle name="백분율 9 3" xfId="5421" xr:uid="{00000000-0005-0000-0000-0000D3130000}"/>
    <cellStyle name="백분율 9 4" xfId="5422" xr:uid="{00000000-0005-0000-0000-0000D4130000}"/>
    <cellStyle name="백분율 9 5" xfId="5423" xr:uid="{00000000-0005-0000-0000-0000D5130000}"/>
    <cellStyle name="백분율［△1］" xfId="5424" xr:uid="{00000000-0005-0000-0000-0000D6130000}"/>
    <cellStyle name="백분율［△2］" xfId="5425" xr:uid="{00000000-0005-0000-0000-0000D7130000}"/>
    <cellStyle name="범위" xfId="1196" xr:uid="{00000000-0005-0000-0000-0000D8130000}"/>
    <cellStyle name="범위 2" xfId="5426" xr:uid="{00000000-0005-0000-0000-0000D9130000}"/>
    <cellStyle name="보통 2" xfId="5427" xr:uid="{00000000-0005-0000-0000-0000DA130000}"/>
    <cellStyle name="보통 2 2" xfId="5428" xr:uid="{00000000-0005-0000-0000-0000DB130000}"/>
    <cellStyle name="보통 3" xfId="5429" xr:uid="{00000000-0005-0000-0000-0000DC130000}"/>
    <cellStyle name="보통 4" xfId="5430" xr:uid="{00000000-0005-0000-0000-0000DD130000}"/>
    <cellStyle name="凤준" xfId="49" xr:uid="{00000000-0005-0000-0000-0000DE130000}"/>
    <cellStyle name="분수" xfId="5431" xr:uid="{00000000-0005-0000-0000-0000DF130000}"/>
    <cellStyle name="뷭?" xfId="1197" xr:uid="{00000000-0005-0000-0000-0000E0130000}"/>
    <cellStyle name="뷭? 2" xfId="5432" xr:uid="{00000000-0005-0000-0000-0000E1130000}"/>
    <cellStyle name="뷭? 2 2" xfId="5433" xr:uid="{00000000-0005-0000-0000-0000E2130000}"/>
    <cellStyle name="뷭? 3" xfId="5434" xr:uid="{00000000-0005-0000-0000-0000E3130000}"/>
    <cellStyle name="뷭?_BOOKSHIP" xfId="5435" xr:uid="{00000000-0005-0000-0000-0000E4130000}"/>
    <cellStyle name="빨간색" xfId="1198" xr:uid="{00000000-0005-0000-0000-0000E5130000}"/>
    <cellStyle name="빨강" xfId="1199" xr:uid="{00000000-0005-0000-0000-0000E6130000}"/>
    <cellStyle name="선택영역의 가운데로" xfId="5436" xr:uid="{00000000-0005-0000-0000-0000E7130000}"/>
    <cellStyle name="설계서" xfId="1200" xr:uid="{00000000-0005-0000-0000-0000E8130000}"/>
    <cellStyle name="설명 텍스트 2" xfId="5437" xr:uid="{00000000-0005-0000-0000-0000E9130000}"/>
    <cellStyle name="설명 텍스트 2 2" xfId="5438" xr:uid="{00000000-0005-0000-0000-0000EA130000}"/>
    <cellStyle name="설명 텍스트 3" xfId="5439" xr:uid="{00000000-0005-0000-0000-0000EB130000}"/>
    <cellStyle name="설명 텍스트 4" xfId="5440" xr:uid="{00000000-0005-0000-0000-0000EC130000}"/>
    <cellStyle name="셀 확인 2" xfId="5441" xr:uid="{00000000-0005-0000-0000-0000ED130000}"/>
    <cellStyle name="셀 확인 2 2" xfId="5442" xr:uid="{00000000-0005-0000-0000-0000EE130000}"/>
    <cellStyle name="셀 확인 3" xfId="5443" xr:uid="{00000000-0005-0000-0000-0000EF130000}"/>
    <cellStyle name="셀 확인 4" xfId="5444" xr:uid="{00000000-0005-0000-0000-0000F0130000}"/>
    <cellStyle name="소수" xfId="1201" xr:uid="{00000000-0005-0000-0000-0000F1130000}"/>
    <cellStyle name="소수3" xfId="1202" xr:uid="{00000000-0005-0000-0000-0000F2130000}"/>
    <cellStyle name="소수4" xfId="1203" xr:uid="{00000000-0005-0000-0000-0000F3130000}"/>
    <cellStyle name="소수점" xfId="1204" xr:uid="{00000000-0005-0000-0000-0000F4130000}"/>
    <cellStyle name="수량" xfId="5445" xr:uid="{00000000-0005-0000-0000-0000F5130000}"/>
    <cellStyle name="수량1" xfId="1205" xr:uid="{00000000-0005-0000-0000-0000F6130000}"/>
    <cellStyle name="수목명" xfId="1206" xr:uid="{00000000-0005-0000-0000-0000F7130000}"/>
    <cellStyle name="숨김" xfId="1207" xr:uid="{00000000-0005-0000-0000-0000F8130000}"/>
    <cellStyle name="숫자(R)" xfId="1208" xr:uid="{00000000-0005-0000-0000-0000F9130000}"/>
    <cellStyle name="숫자(R) 2" xfId="5446" xr:uid="{00000000-0005-0000-0000-0000FA130000}"/>
    <cellStyle name="숫자(R) 2 2" xfId="5447" xr:uid="{00000000-0005-0000-0000-0000FB130000}"/>
    <cellStyle name="숫자(R) 3" xfId="5448" xr:uid="{00000000-0005-0000-0000-0000FC130000}"/>
    <cellStyle name="숫자(R) 4" xfId="5449" xr:uid="{00000000-0005-0000-0000-0000FD130000}"/>
    <cellStyle name="쉼표 [0]" xfId="1" builtinId="6"/>
    <cellStyle name="쉼표 [0] 10" xfId="1528" xr:uid="{00000000-0005-0000-0000-0000FF130000}"/>
    <cellStyle name="쉼표 [0] 10 2" xfId="5450" xr:uid="{00000000-0005-0000-0000-000000140000}"/>
    <cellStyle name="쉼표 [0] 10 3" xfId="5451" xr:uid="{00000000-0005-0000-0000-000001140000}"/>
    <cellStyle name="쉼표 [0] 10 4" xfId="5452" xr:uid="{00000000-0005-0000-0000-000002140000}"/>
    <cellStyle name="쉼표 [0] 10 5" xfId="5453" xr:uid="{00000000-0005-0000-0000-000003140000}"/>
    <cellStyle name="쉼표 [0] 10 5 2" xfId="5454" xr:uid="{00000000-0005-0000-0000-000004140000}"/>
    <cellStyle name="쉼표 [0] 10 6" xfId="5455" xr:uid="{00000000-0005-0000-0000-000005140000}"/>
    <cellStyle name="쉼표 [0] 10 7" xfId="5456" xr:uid="{00000000-0005-0000-0000-000006140000}"/>
    <cellStyle name="쉼표 [0] 11" xfId="5457" xr:uid="{00000000-0005-0000-0000-000007140000}"/>
    <cellStyle name="쉼표 [0] 11 2" xfId="5458" xr:uid="{00000000-0005-0000-0000-000008140000}"/>
    <cellStyle name="쉼표 [0] 11 2 2" xfId="5459" xr:uid="{00000000-0005-0000-0000-000009140000}"/>
    <cellStyle name="쉼표 [0] 11 2 3" xfId="5460" xr:uid="{00000000-0005-0000-0000-00000A140000}"/>
    <cellStyle name="쉼표 [0] 11 3" xfId="5461" xr:uid="{00000000-0005-0000-0000-00000B140000}"/>
    <cellStyle name="쉼표 [0] 12" xfId="5462" xr:uid="{00000000-0005-0000-0000-00000C140000}"/>
    <cellStyle name="쉼표 [0] 12 2" xfId="5463" xr:uid="{00000000-0005-0000-0000-00000D140000}"/>
    <cellStyle name="쉼표 [0] 12 3" xfId="5464" xr:uid="{00000000-0005-0000-0000-00000E140000}"/>
    <cellStyle name="쉼표 [0] 12 4" xfId="5465" xr:uid="{00000000-0005-0000-0000-00000F140000}"/>
    <cellStyle name="쉼표 [0] 13" xfId="5466" xr:uid="{00000000-0005-0000-0000-000010140000}"/>
    <cellStyle name="쉼표 [0] 13 2" xfId="5467" xr:uid="{00000000-0005-0000-0000-000011140000}"/>
    <cellStyle name="쉼표 [0] 13 2 2" xfId="5468" xr:uid="{00000000-0005-0000-0000-000012140000}"/>
    <cellStyle name="쉼표 [0] 13 2 2 2" xfId="5469" xr:uid="{00000000-0005-0000-0000-000013140000}"/>
    <cellStyle name="쉼표 [0] 13 2 2 3" xfId="5470" xr:uid="{00000000-0005-0000-0000-000014140000}"/>
    <cellStyle name="쉼표 [0] 13 2 3" xfId="5471" xr:uid="{00000000-0005-0000-0000-000015140000}"/>
    <cellStyle name="쉼표 [0] 13 3" xfId="5472" xr:uid="{00000000-0005-0000-0000-000016140000}"/>
    <cellStyle name="쉼표 [0] 13 3 2" xfId="5473" xr:uid="{00000000-0005-0000-0000-000017140000}"/>
    <cellStyle name="쉼표 [0] 13 3 3" xfId="5474" xr:uid="{00000000-0005-0000-0000-000018140000}"/>
    <cellStyle name="쉼표 [0] 13 4" xfId="5475" xr:uid="{00000000-0005-0000-0000-000019140000}"/>
    <cellStyle name="쉼표 [0] 13 5" xfId="5476" xr:uid="{00000000-0005-0000-0000-00001A140000}"/>
    <cellStyle name="쉼표 [0] 14" xfId="5477" xr:uid="{00000000-0005-0000-0000-00001B140000}"/>
    <cellStyle name="쉼표 [0] 14 2" xfId="5478" xr:uid="{00000000-0005-0000-0000-00001C140000}"/>
    <cellStyle name="쉼표 [0] 14 2 2" xfId="5479" xr:uid="{00000000-0005-0000-0000-00001D140000}"/>
    <cellStyle name="쉼표 [0] 14 3" xfId="5480" xr:uid="{00000000-0005-0000-0000-00001E140000}"/>
    <cellStyle name="쉼표 [0] 14 4" xfId="5481" xr:uid="{00000000-0005-0000-0000-00001F140000}"/>
    <cellStyle name="쉼표 [0] 15" xfId="5482" xr:uid="{00000000-0005-0000-0000-000020140000}"/>
    <cellStyle name="쉼표 [0] 15 2" xfId="5483" xr:uid="{00000000-0005-0000-0000-000021140000}"/>
    <cellStyle name="쉼표 [0] 15 3" xfId="5484" xr:uid="{00000000-0005-0000-0000-000022140000}"/>
    <cellStyle name="쉼표 [0] 15 4" xfId="5485" xr:uid="{00000000-0005-0000-0000-000023140000}"/>
    <cellStyle name="쉼표 [0] 16" xfId="5486" xr:uid="{00000000-0005-0000-0000-000024140000}"/>
    <cellStyle name="쉼표 [0] 16 2" xfId="5487" xr:uid="{00000000-0005-0000-0000-000025140000}"/>
    <cellStyle name="쉼표 [0] 16 3" xfId="5488" xr:uid="{00000000-0005-0000-0000-000026140000}"/>
    <cellStyle name="쉼표 [0] 17" xfId="5489" xr:uid="{00000000-0005-0000-0000-000027140000}"/>
    <cellStyle name="쉼표 [0] 17 2" xfId="5490" xr:uid="{00000000-0005-0000-0000-000028140000}"/>
    <cellStyle name="쉼표 [0] 17 3" xfId="5491" xr:uid="{00000000-0005-0000-0000-000029140000}"/>
    <cellStyle name="쉼표 [0] 18" xfId="5492" xr:uid="{00000000-0005-0000-0000-00002A140000}"/>
    <cellStyle name="쉼표 [0] 19" xfId="5493" xr:uid="{00000000-0005-0000-0000-00002B140000}"/>
    <cellStyle name="쉼표 [0] 2" xfId="50" xr:uid="{00000000-0005-0000-0000-00002C140000}"/>
    <cellStyle name="쉼표 [0] 2 10" xfId="5494" xr:uid="{00000000-0005-0000-0000-00002D140000}"/>
    <cellStyle name="쉼표 [0] 2 10 2" xfId="5495" xr:uid="{00000000-0005-0000-0000-00002E140000}"/>
    <cellStyle name="쉼표 [0] 2 10 2 2" xfId="5496" xr:uid="{00000000-0005-0000-0000-00002F140000}"/>
    <cellStyle name="쉼표 [0] 2 10 3" xfId="5497" xr:uid="{00000000-0005-0000-0000-000030140000}"/>
    <cellStyle name="쉼표 [0] 2 10 4" xfId="5498" xr:uid="{00000000-0005-0000-0000-000031140000}"/>
    <cellStyle name="쉼표 [0] 2 11" xfId="5499" xr:uid="{00000000-0005-0000-0000-000032140000}"/>
    <cellStyle name="쉼표 [0] 2 11 2" xfId="5500" xr:uid="{00000000-0005-0000-0000-000033140000}"/>
    <cellStyle name="쉼표 [0] 2 11 3" xfId="5501" xr:uid="{00000000-0005-0000-0000-000034140000}"/>
    <cellStyle name="쉼표 [0] 2 12" xfId="5502" xr:uid="{00000000-0005-0000-0000-000035140000}"/>
    <cellStyle name="쉼표 [0] 2 12 2" xfId="5503" xr:uid="{00000000-0005-0000-0000-000036140000}"/>
    <cellStyle name="쉼표 [0] 2 12 3" xfId="5504" xr:uid="{00000000-0005-0000-0000-000037140000}"/>
    <cellStyle name="쉼표 [0] 2 13" xfId="5505" xr:uid="{00000000-0005-0000-0000-000038140000}"/>
    <cellStyle name="쉼표 [0] 2 13 2" xfId="5506" xr:uid="{00000000-0005-0000-0000-000039140000}"/>
    <cellStyle name="쉼표 [0] 2 14" xfId="5507" xr:uid="{00000000-0005-0000-0000-00003A140000}"/>
    <cellStyle name="쉼표 [0] 2 15" xfId="5508" xr:uid="{00000000-0005-0000-0000-00003B140000}"/>
    <cellStyle name="쉼표 [0] 2 15 2" xfId="5509" xr:uid="{00000000-0005-0000-0000-00003C140000}"/>
    <cellStyle name="쉼표 [0] 2 2" xfId="1209" xr:uid="{00000000-0005-0000-0000-00003D140000}"/>
    <cellStyle name="쉼표 [0] 2 2 2" xfId="5510" xr:uid="{00000000-0005-0000-0000-00003E140000}"/>
    <cellStyle name="쉼표 [0] 2 2 2 2" xfId="5511" xr:uid="{00000000-0005-0000-0000-00003F140000}"/>
    <cellStyle name="쉼표 [0] 2 2 2 2 2" xfId="5512" xr:uid="{00000000-0005-0000-0000-000040140000}"/>
    <cellStyle name="쉼표 [0] 2 2 2 3" xfId="5513" xr:uid="{00000000-0005-0000-0000-000041140000}"/>
    <cellStyle name="쉼표 [0] 2 2 2 4" xfId="5514" xr:uid="{00000000-0005-0000-0000-000042140000}"/>
    <cellStyle name="쉼표 [0] 2 2 2 5" xfId="5515" xr:uid="{00000000-0005-0000-0000-000043140000}"/>
    <cellStyle name="쉼표 [0] 2 2 3" xfId="5516" xr:uid="{00000000-0005-0000-0000-000044140000}"/>
    <cellStyle name="쉼표 [0] 2 2 3 2" xfId="5517" xr:uid="{00000000-0005-0000-0000-000045140000}"/>
    <cellStyle name="쉼표 [0] 2 2 3 2 2" xfId="5518" xr:uid="{00000000-0005-0000-0000-000046140000}"/>
    <cellStyle name="쉼표 [0] 2 2 3 3" xfId="5519" xr:uid="{00000000-0005-0000-0000-000047140000}"/>
    <cellStyle name="쉼표 [0] 2 2 3 4" xfId="5520" xr:uid="{00000000-0005-0000-0000-000048140000}"/>
    <cellStyle name="쉼표 [0] 2 2 4" xfId="5521" xr:uid="{00000000-0005-0000-0000-000049140000}"/>
    <cellStyle name="쉼표 [0] 2 2 4 2" xfId="5522" xr:uid="{00000000-0005-0000-0000-00004A140000}"/>
    <cellStyle name="쉼표 [0] 2 2 5" xfId="5523" xr:uid="{00000000-0005-0000-0000-00004B140000}"/>
    <cellStyle name="쉼표 [0] 2 2 6" xfId="5524" xr:uid="{00000000-0005-0000-0000-00004C140000}"/>
    <cellStyle name="쉼표 [0] 2 3" xfId="5525" xr:uid="{00000000-0005-0000-0000-00004D140000}"/>
    <cellStyle name="쉼표 [0] 2 3 2" xfId="5526" xr:uid="{00000000-0005-0000-0000-00004E140000}"/>
    <cellStyle name="쉼표 [0] 2 3 3" xfId="5527" xr:uid="{00000000-0005-0000-0000-00004F140000}"/>
    <cellStyle name="쉼표 [0] 2 3 3 2" xfId="5528" xr:uid="{00000000-0005-0000-0000-000050140000}"/>
    <cellStyle name="쉼표 [0] 2 3 4" xfId="5529" xr:uid="{00000000-0005-0000-0000-000051140000}"/>
    <cellStyle name="쉼표 [0] 2 3 5" xfId="5530" xr:uid="{00000000-0005-0000-0000-000052140000}"/>
    <cellStyle name="쉼표 [0] 2 4" xfId="5531" xr:uid="{00000000-0005-0000-0000-000053140000}"/>
    <cellStyle name="쉼표 [0] 2 5" xfId="5532" xr:uid="{00000000-0005-0000-0000-000054140000}"/>
    <cellStyle name="쉼표 [0] 2 6" xfId="5533" xr:uid="{00000000-0005-0000-0000-000055140000}"/>
    <cellStyle name="쉼표 [0] 2 7" xfId="5534" xr:uid="{00000000-0005-0000-0000-000056140000}"/>
    <cellStyle name="쉼표 [0] 2 8" xfId="5535" xr:uid="{00000000-0005-0000-0000-000057140000}"/>
    <cellStyle name="쉼표 [0] 2 9" xfId="5536" xr:uid="{00000000-0005-0000-0000-000058140000}"/>
    <cellStyle name="쉼표 [0] 2 9 2" xfId="5537" xr:uid="{00000000-0005-0000-0000-000059140000}"/>
    <cellStyle name="쉼표 [0] 2 9 3" xfId="5538" xr:uid="{00000000-0005-0000-0000-00005A140000}"/>
    <cellStyle name="쉼표 [0] 20" xfId="5539" xr:uid="{00000000-0005-0000-0000-00005B140000}"/>
    <cellStyle name="쉼표 [0] 20 2" xfId="5540" xr:uid="{00000000-0005-0000-0000-00005C140000}"/>
    <cellStyle name="쉼표 [0] 3" xfId="51" xr:uid="{00000000-0005-0000-0000-00005D140000}"/>
    <cellStyle name="쉼표 [0] 3 2" xfId="5541" xr:uid="{00000000-0005-0000-0000-00005E140000}"/>
    <cellStyle name="쉼표 [0] 3 2 2" xfId="5542" xr:uid="{00000000-0005-0000-0000-00005F140000}"/>
    <cellStyle name="쉼표 [0] 3 2 2 2" xfId="5543" xr:uid="{00000000-0005-0000-0000-000060140000}"/>
    <cellStyle name="쉼표 [0] 3 2 2 3" xfId="5544" xr:uid="{00000000-0005-0000-0000-000061140000}"/>
    <cellStyle name="쉼표 [0] 3 2 2 4" xfId="5545" xr:uid="{00000000-0005-0000-0000-000062140000}"/>
    <cellStyle name="쉼표 [0] 3 2 3" xfId="5546" xr:uid="{00000000-0005-0000-0000-000063140000}"/>
    <cellStyle name="쉼표 [0] 3 2 3 2" xfId="5547" xr:uid="{00000000-0005-0000-0000-000064140000}"/>
    <cellStyle name="쉼표 [0] 3 2 3 3" xfId="5548" xr:uid="{00000000-0005-0000-0000-000065140000}"/>
    <cellStyle name="쉼표 [0] 3 2 3 4" xfId="5549" xr:uid="{00000000-0005-0000-0000-000066140000}"/>
    <cellStyle name="쉼표 [0] 3 3" xfId="5550" xr:uid="{00000000-0005-0000-0000-000067140000}"/>
    <cellStyle name="쉼표 [0] 3 3 2" xfId="5551" xr:uid="{00000000-0005-0000-0000-000068140000}"/>
    <cellStyle name="쉼표 [0] 3 3 3" xfId="5552" xr:uid="{00000000-0005-0000-0000-000069140000}"/>
    <cellStyle name="쉼표 [0] 3 4" xfId="5553" xr:uid="{00000000-0005-0000-0000-00006A140000}"/>
    <cellStyle name="쉼표 [0] 3 5" xfId="5554" xr:uid="{00000000-0005-0000-0000-00006B140000}"/>
    <cellStyle name="쉼표 [0] 3 6" xfId="5555" xr:uid="{00000000-0005-0000-0000-00006C140000}"/>
    <cellStyle name="쉼표 [0] 4" xfId="1210" xr:uid="{00000000-0005-0000-0000-00006D140000}"/>
    <cellStyle name="쉼표 [0] 4 10" xfId="5556" xr:uid="{00000000-0005-0000-0000-00006E140000}"/>
    <cellStyle name="쉼표 [0] 4 11" xfId="5557" xr:uid="{00000000-0005-0000-0000-00006F140000}"/>
    <cellStyle name="쉼표 [0] 4 2" xfId="5558" xr:uid="{00000000-0005-0000-0000-000070140000}"/>
    <cellStyle name="쉼표 [0] 4 2 2" xfId="5559" xr:uid="{00000000-0005-0000-0000-000071140000}"/>
    <cellStyle name="쉼표 [0] 4 2 2 2" xfId="5560" xr:uid="{00000000-0005-0000-0000-000072140000}"/>
    <cellStyle name="쉼표 [0] 4 2 2 3" xfId="5561" xr:uid="{00000000-0005-0000-0000-000073140000}"/>
    <cellStyle name="쉼표 [0] 4 2 3" xfId="5562" xr:uid="{00000000-0005-0000-0000-000074140000}"/>
    <cellStyle name="쉼표 [0] 4 2 4" xfId="5563" xr:uid="{00000000-0005-0000-0000-000075140000}"/>
    <cellStyle name="쉼표 [0] 4 3" xfId="5564" xr:uid="{00000000-0005-0000-0000-000076140000}"/>
    <cellStyle name="쉼표 [0] 4 3 2" xfId="5565" xr:uid="{00000000-0005-0000-0000-000077140000}"/>
    <cellStyle name="쉼표 [0] 4 3 3" xfId="5566" xr:uid="{00000000-0005-0000-0000-000078140000}"/>
    <cellStyle name="쉼표 [0] 4 3 4" xfId="5567" xr:uid="{00000000-0005-0000-0000-000079140000}"/>
    <cellStyle name="쉼표 [0] 4 3 5" xfId="5568" xr:uid="{00000000-0005-0000-0000-00007A140000}"/>
    <cellStyle name="쉼표 [0] 4 4" xfId="5569" xr:uid="{00000000-0005-0000-0000-00007B140000}"/>
    <cellStyle name="쉼표 [0] 4 4 2" xfId="5570" xr:uid="{00000000-0005-0000-0000-00007C140000}"/>
    <cellStyle name="쉼표 [0] 4 4 3" xfId="5571" xr:uid="{00000000-0005-0000-0000-00007D140000}"/>
    <cellStyle name="쉼표 [0] 4 5" xfId="5572" xr:uid="{00000000-0005-0000-0000-00007E140000}"/>
    <cellStyle name="쉼표 [0] 4 5 2" xfId="5573" xr:uid="{00000000-0005-0000-0000-00007F140000}"/>
    <cellStyle name="쉼표 [0] 4 5 2 2" xfId="5574" xr:uid="{00000000-0005-0000-0000-000080140000}"/>
    <cellStyle name="쉼표 [0] 4 6" xfId="5575" xr:uid="{00000000-0005-0000-0000-000081140000}"/>
    <cellStyle name="쉼표 [0] 4 7" xfId="5576" xr:uid="{00000000-0005-0000-0000-000082140000}"/>
    <cellStyle name="쉼표 [0] 4 8" xfId="5577" xr:uid="{00000000-0005-0000-0000-000083140000}"/>
    <cellStyle name="쉼표 [0] 4 8 2" xfId="5578" xr:uid="{00000000-0005-0000-0000-000084140000}"/>
    <cellStyle name="쉼표 [0] 4 9" xfId="5579" xr:uid="{00000000-0005-0000-0000-000085140000}"/>
    <cellStyle name="쉼표 [0] 4 9 2" xfId="5580" xr:uid="{00000000-0005-0000-0000-000086140000}"/>
    <cellStyle name="쉼표 [0] 5" xfId="1211" xr:uid="{00000000-0005-0000-0000-000087140000}"/>
    <cellStyle name="쉼표 [0] 5 10" xfId="5581" xr:uid="{00000000-0005-0000-0000-000088140000}"/>
    <cellStyle name="쉼표 [0] 5 11" xfId="5582" xr:uid="{00000000-0005-0000-0000-000089140000}"/>
    <cellStyle name="쉼표 [0] 5 2" xfId="5583" xr:uid="{00000000-0005-0000-0000-00008A140000}"/>
    <cellStyle name="쉼표 [0] 5 2 2" xfId="5584" xr:uid="{00000000-0005-0000-0000-00008B140000}"/>
    <cellStyle name="쉼표 [0] 5 2 3" xfId="5585" xr:uid="{00000000-0005-0000-0000-00008C140000}"/>
    <cellStyle name="쉼표 [0] 5 2 4" xfId="5586" xr:uid="{00000000-0005-0000-0000-00008D140000}"/>
    <cellStyle name="쉼표 [0] 5 2 4 2" xfId="5587" xr:uid="{00000000-0005-0000-0000-00008E140000}"/>
    <cellStyle name="쉼표 [0] 5 2 5" xfId="5588" xr:uid="{00000000-0005-0000-0000-00008F140000}"/>
    <cellStyle name="쉼표 [0] 5 3" xfId="5589" xr:uid="{00000000-0005-0000-0000-000090140000}"/>
    <cellStyle name="쉼표 [0] 5 3 2" xfId="5590" xr:uid="{00000000-0005-0000-0000-000091140000}"/>
    <cellStyle name="쉼표 [0] 5 3 3" xfId="5591" xr:uid="{00000000-0005-0000-0000-000092140000}"/>
    <cellStyle name="쉼표 [0] 5 4" xfId="5592" xr:uid="{00000000-0005-0000-0000-000093140000}"/>
    <cellStyle name="쉼표 [0] 5 4 2" xfId="5593" xr:uid="{00000000-0005-0000-0000-000094140000}"/>
    <cellStyle name="쉼표 [0] 5 4 3" xfId="5594" xr:uid="{00000000-0005-0000-0000-000095140000}"/>
    <cellStyle name="쉼표 [0] 5 5" xfId="5595" xr:uid="{00000000-0005-0000-0000-000096140000}"/>
    <cellStyle name="쉼표 [0] 5 5 2" xfId="5596" xr:uid="{00000000-0005-0000-0000-000097140000}"/>
    <cellStyle name="쉼표 [0] 5 5 2 2" xfId="5597" xr:uid="{00000000-0005-0000-0000-000098140000}"/>
    <cellStyle name="쉼표 [0] 5 6" xfId="5598" xr:uid="{00000000-0005-0000-0000-000099140000}"/>
    <cellStyle name="쉼표 [0] 5 7" xfId="5599" xr:uid="{00000000-0005-0000-0000-00009A140000}"/>
    <cellStyle name="쉼표 [0] 5 8" xfId="5600" xr:uid="{00000000-0005-0000-0000-00009B140000}"/>
    <cellStyle name="쉼표 [0] 5 8 2" xfId="5601" xr:uid="{00000000-0005-0000-0000-00009C140000}"/>
    <cellStyle name="쉼표 [0] 5 9" xfId="5602" xr:uid="{00000000-0005-0000-0000-00009D140000}"/>
    <cellStyle name="쉼표 [0] 5 9 2" xfId="5603" xr:uid="{00000000-0005-0000-0000-00009E140000}"/>
    <cellStyle name="쉼표 [0] 6" xfId="1212" xr:uid="{00000000-0005-0000-0000-00009F140000}"/>
    <cellStyle name="쉼표 [0] 6 2" xfId="5604" xr:uid="{00000000-0005-0000-0000-0000A0140000}"/>
    <cellStyle name="쉼표 [0] 6 2 2" xfId="5605" xr:uid="{00000000-0005-0000-0000-0000A1140000}"/>
    <cellStyle name="쉼표 [0] 6 2 3" xfId="5606" xr:uid="{00000000-0005-0000-0000-0000A2140000}"/>
    <cellStyle name="쉼표 [0] 6 2 4" xfId="5607" xr:uid="{00000000-0005-0000-0000-0000A3140000}"/>
    <cellStyle name="쉼표 [0] 6 2 5" xfId="5608" xr:uid="{00000000-0005-0000-0000-0000A4140000}"/>
    <cellStyle name="쉼표 [0] 6 3" xfId="5609" xr:uid="{00000000-0005-0000-0000-0000A5140000}"/>
    <cellStyle name="쉼표 [0] 6 3 2" xfId="5610" xr:uid="{00000000-0005-0000-0000-0000A6140000}"/>
    <cellStyle name="쉼표 [0] 6 3 3" xfId="5611" xr:uid="{00000000-0005-0000-0000-0000A7140000}"/>
    <cellStyle name="쉼표 [0] 6 4" xfId="5612" xr:uid="{00000000-0005-0000-0000-0000A8140000}"/>
    <cellStyle name="쉼표 [0] 6 4 2" xfId="5613" xr:uid="{00000000-0005-0000-0000-0000A9140000}"/>
    <cellStyle name="쉼표 [0] 6 4 3" xfId="5614" xr:uid="{00000000-0005-0000-0000-0000AA140000}"/>
    <cellStyle name="쉼표 [0] 6 5" xfId="5615" xr:uid="{00000000-0005-0000-0000-0000AB140000}"/>
    <cellStyle name="쉼표 [0] 6 5 2" xfId="5616" xr:uid="{00000000-0005-0000-0000-0000AC140000}"/>
    <cellStyle name="쉼표 [0] 6 5 2 2" xfId="5617" xr:uid="{00000000-0005-0000-0000-0000AD140000}"/>
    <cellStyle name="쉼표 [0] 6 5 3" xfId="5618" xr:uid="{00000000-0005-0000-0000-0000AE140000}"/>
    <cellStyle name="쉼표 [0] 6 6" xfId="5619" xr:uid="{00000000-0005-0000-0000-0000AF140000}"/>
    <cellStyle name="쉼표 [0] 6 7" xfId="5620" xr:uid="{00000000-0005-0000-0000-0000B0140000}"/>
    <cellStyle name="쉼표 [0] 6 8" xfId="5621" xr:uid="{00000000-0005-0000-0000-0000B1140000}"/>
    <cellStyle name="쉼표 [0] 6 8 2" xfId="5622" xr:uid="{00000000-0005-0000-0000-0000B2140000}"/>
    <cellStyle name="쉼표 [0] 6 9" xfId="5623" xr:uid="{00000000-0005-0000-0000-0000B3140000}"/>
    <cellStyle name="쉼표 [0] 6 9 2" xfId="5624" xr:uid="{00000000-0005-0000-0000-0000B4140000}"/>
    <cellStyle name="쉼표 [0] 7" xfId="1213" xr:uid="{00000000-0005-0000-0000-0000B5140000}"/>
    <cellStyle name="쉼표 [0] 7 10" xfId="5625" xr:uid="{00000000-0005-0000-0000-0000B6140000}"/>
    <cellStyle name="쉼표 [0] 7 11" xfId="5626" xr:uid="{00000000-0005-0000-0000-0000B7140000}"/>
    <cellStyle name="쉼표 [0] 7 2" xfId="5627" xr:uid="{00000000-0005-0000-0000-0000B8140000}"/>
    <cellStyle name="쉼표 [0] 7 2 2" xfId="5628" xr:uid="{00000000-0005-0000-0000-0000B9140000}"/>
    <cellStyle name="쉼표 [0] 7 2 3" xfId="5629" xr:uid="{00000000-0005-0000-0000-0000BA140000}"/>
    <cellStyle name="쉼표 [0] 7 2 4" xfId="5630" xr:uid="{00000000-0005-0000-0000-0000BB140000}"/>
    <cellStyle name="쉼표 [0] 7 2 4 2" xfId="5631" xr:uid="{00000000-0005-0000-0000-0000BC140000}"/>
    <cellStyle name="쉼표 [0] 7 2 5" xfId="5632" xr:uid="{00000000-0005-0000-0000-0000BD140000}"/>
    <cellStyle name="쉼표 [0] 7 3" xfId="5633" xr:uid="{00000000-0005-0000-0000-0000BE140000}"/>
    <cellStyle name="쉼표 [0] 7 3 2" xfId="5634" xr:uid="{00000000-0005-0000-0000-0000BF140000}"/>
    <cellStyle name="쉼표 [0] 7 3 3" xfId="5635" xr:uid="{00000000-0005-0000-0000-0000C0140000}"/>
    <cellStyle name="쉼표 [0] 7 4" xfId="5636" xr:uid="{00000000-0005-0000-0000-0000C1140000}"/>
    <cellStyle name="쉼표 [0] 7 4 2" xfId="5637" xr:uid="{00000000-0005-0000-0000-0000C2140000}"/>
    <cellStyle name="쉼표 [0] 7 4 3" xfId="5638" xr:uid="{00000000-0005-0000-0000-0000C3140000}"/>
    <cellStyle name="쉼표 [0] 7 5" xfId="5639" xr:uid="{00000000-0005-0000-0000-0000C4140000}"/>
    <cellStyle name="쉼표 [0] 7 5 2" xfId="5640" xr:uid="{00000000-0005-0000-0000-0000C5140000}"/>
    <cellStyle name="쉼표 [0] 7 5 2 2" xfId="5641" xr:uid="{00000000-0005-0000-0000-0000C6140000}"/>
    <cellStyle name="쉼표 [0] 7 6" xfId="5642" xr:uid="{00000000-0005-0000-0000-0000C7140000}"/>
    <cellStyle name="쉼표 [0] 7 7" xfId="5643" xr:uid="{00000000-0005-0000-0000-0000C8140000}"/>
    <cellStyle name="쉼표 [0] 7 8" xfId="5644" xr:uid="{00000000-0005-0000-0000-0000C9140000}"/>
    <cellStyle name="쉼표 [0] 7 8 2" xfId="5645" xr:uid="{00000000-0005-0000-0000-0000CA140000}"/>
    <cellStyle name="쉼표 [0] 7 9" xfId="5646" xr:uid="{00000000-0005-0000-0000-0000CB140000}"/>
    <cellStyle name="쉼표 [0] 7 9 2" xfId="5647" xr:uid="{00000000-0005-0000-0000-0000CC140000}"/>
    <cellStyle name="쉼표 [0] 8" xfId="1214" xr:uid="{00000000-0005-0000-0000-0000CD140000}"/>
    <cellStyle name="쉼표 [0] 8 10" xfId="5648" xr:uid="{00000000-0005-0000-0000-0000CE140000}"/>
    <cellStyle name="쉼표 [0] 8 2" xfId="5649" xr:uid="{00000000-0005-0000-0000-0000CF140000}"/>
    <cellStyle name="쉼표 [0] 8 2 2" xfId="5650" xr:uid="{00000000-0005-0000-0000-0000D0140000}"/>
    <cellStyle name="쉼표 [0] 8 2 3" xfId="5651" xr:uid="{00000000-0005-0000-0000-0000D1140000}"/>
    <cellStyle name="쉼표 [0] 8 2 4" xfId="5652" xr:uid="{00000000-0005-0000-0000-0000D2140000}"/>
    <cellStyle name="쉼표 [0] 8 2 4 2" xfId="5653" xr:uid="{00000000-0005-0000-0000-0000D3140000}"/>
    <cellStyle name="쉼표 [0] 8 2 5" xfId="5654" xr:uid="{00000000-0005-0000-0000-0000D4140000}"/>
    <cellStyle name="쉼표 [0] 8 3" xfId="5655" xr:uid="{00000000-0005-0000-0000-0000D5140000}"/>
    <cellStyle name="쉼표 [0] 8 3 2" xfId="5656" xr:uid="{00000000-0005-0000-0000-0000D6140000}"/>
    <cellStyle name="쉼표 [0] 8 3 3" xfId="5657" xr:uid="{00000000-0005-0000-0000-0000D7140000}"/>
    <cellStyle name="쉼표 [0] 8 4" xfId="5658" xr:uid="{00000000-0005-0000-0000-0000D8140000}"/>
    <cellStyle name="쉼표 [0] 8 4 2" xfId="5659" xr:uid="{00000000-0005-0000-0000-0000D9140000}"/>
    <cellStyle name="쉼표 [0] 8 4 2 2" xfId="5660" xr:uid="{00000000-0005-0000-0000-0000DA140000}"/>
    <cellStyle name="쉼표 [0] 8 5" xfId="5661" xr:uid="{00000000-0005-0000-0000-0000DB140000}"/>
    <cellStyle name="쉼표 [0] 8 6" xfId="5662" xr:uid="{00000000-0005-0000-0000-0000DC140000}"/>
    <cellStyle name="쉼표 [0] 8 7" xfId="5663" xr:uid="{00000000-0005-0000-0000-0000DD140000}"/>
    <cellStyle name="쉼표 [0] 8 7 2" xfId="5664" xr:uid="{00000000-0005-0000-0000-0000DE140000}"/>
    <cellStyle name="쉼표 [0] 8 8" xfId="5665" xr:uid="{00000000-0005-0000-0000-0000DF140000}"/>
    <cellStyle name="쉼표 [0] 8 8 2" xfId="5666" xr:uid="{00000000-0005-0000-0000-0000E0140000}"/>
    <cellStyle name="쉼표 [0] 8 9" xfId="5667" xr:uid="{00000000-0005-0000-0000-0000E1140000}"/>
    <cellStyle name="쉼표 [0] 9" xfId="1215" xr:uid="{00000000-0005-0000-0000-0000E2140000}"/>
    <cellStyle name="쉼표 [0] 9 2" xfId="5668" xr:uid="{00000000-0005-0000-0000-0000E3140000}"/>
    <cellStyle name="쉼표 [0] 9 2 2" xfId="5669" xr:uid="{00000000-0005-0000-0000-0000E4140000}"/>
    <cellStyle name="쉼표 [0] 9 2 3" xfId="5670" xr:uid="{00000000-0005-0000-0000-0000E5140000}"/>
    <cellStyle name="쉼표 [0] 9 2 3 2" xfId="5671" xr:uid="{00000000-0005-0000-0000-0000E6140000}"/>
    <cellStyle name="쉼표 [0] 9 2 4" xfId="5672" xr:uid="{00000000-0005-0000-0000-0000E7140000}"/>
    <cellStyle name="쉼표 [0] 9 2 5" xfId="5673" xr:uid="{00000000-0005-0000-0000-0000E8140000}"/>
    <cellStyle name="쉼표 [0] 9 2 6" xfId="5674" xr:uid="{00000000-0005-0000-0000-0000E9140000}"/>
    <cellStyle name="쉼표 [0] 9 3" xfId="5675" xr:uid="{00000000-0005-0000-0000-0000EA140000}"/>
    <cellStyle name="쉼표 [0] 9 3 2" xfId="5676" xr:uid="{00000000-0005-0000-0000-0000EB140000}"/>
    <cellStyle name="쉼표 [0] 9 3 2 2" xfId="5677" xr:uid="{00000000-0005-0000-0000-0000EC140000}"/>
    <cellStyle name="쉼표 [0] 9 3 3" xfId="5678" xr:uid="{00000000-0005-0000-0000-0000ED140000}"/>
    <cellStyle name="쉼표 [0] 9 4" xfId="5679" xr:uid="{00000000-0005-0000-0000-0000EE140000}"/>
    <cellStyle name="쉼표 [0] 9 5" xfId="5680" xr:uid="{00000000-0005-0000-0000-0000EF140000}"/>
    <cellStyle name="쉼표 [0] 9 5 2" xfId="5681" xr:uid="{00000000-0005-0000-0000-0000F0140000}"/>
    <cellStyle name="쉼표 [0] 9 6" xfId="5682" xr:uid="{00000000-0005-0000-0000-0000F1140000}"/>
    <cellStyle name="쉼표 [0] 9 6 2" xfId="5683" xr:uid="{00000000-0005-0000-0000-0000F2140000}"/>
    <cellStyle name="스타일 1" xfId="52" xr:uid="{00000000-0005-0000-0000-0000F3140000}"/>
    <cellStyle name="스타일 1 2" xfId="5684" xr:uid="{00000000-0005-0000-0000-0000F4140000}"/>
    <cellStyle name="안건회계법인" xfId="1216" xr:uid="{00000000-0005-0000-0000-0000F5140000}"/>
    <cellStyle name="연결된 셀 2" xfId="5685" xr:uid="{00000000-0005-0000-0000-0000F6140000}"/>
    <cellStyle name="연결된 셀 2 2" xfId="5686" xr:uid="{00000000-0005-0000-0000-0000F7140000}"/>
    <cellStyle name="연결된 셀 3" xfId="5687" xr:uid="{00000000-0005-0000-0000-0000F8140000}"/>
    <cellStyle name="연결된 셀 4" xfId="5688" xr:uid="{00000000-0005-0000-0000-0000F9140000}"/>
    <cellStyle name="왼쪽2" xfId="1217" xr:uid="{00000000-0005-0000-0000-0000FA140000}"/>
    <cellStyle name="요약 2" xfId="5689" xr:uid="{00000000-0005-0000-0000-0000FB140000}"/>
    <cellStyle name="요약 2 2" xfId="5690" xr:uid="{00000000-0005-0000-0000-0000FC140000}"/>
    <cellStyle name="요약 3" xfId="5691" xr:uid="{00000000-0005-0000-0000-0000FD140000}"/>
    <cellStyle name="요약 4" xfId="5692" xr:uid="{00000000-0005-0000-0000-0000FE140000}"/>
    <cellStyle name="원" xfId="1218" xr:uid="{00000000-0005-0000-0000-0000FF140000}"/>
    <cellStyle name="원_매내천_측구공1_1지구포장수량산출 " xfId="1219" xr:uid="{00000000-0005-0000-0000-000000150000}"/>
    <cellStyle name="유1" xfId="1220" xr:uid="{00000000-0005-0000-0000-000001150000}"/>
    <cellStyle name="유영" xfId="1221" xr:uid="{00000000-0005-0000-0000-000002150000}"/>
    <cellStyle name="一般_GARMENT STEP FORM HK" xfId="1222" xr:uid="{00000000-0005-0000-0000-000003150000}"/>
    <cellStyle name="입력 2" xfId="5693" xr:uid="{00000000-0005-0000-0000-000004150000}"/>
    <cellStyle name="입력 2 2" xfId="5694" xr:uid="{00000000-0005-0000-0000-000005150000}"/>
    <cellStyle name="입력 3" xfId="5695" xr:uid="{00000000-0005-0000-0000-000006150000}"/>
    <cellStyle name="입력 4" xfId="5696" xr:uid="{00000000-0005-0000-0000-000007150000}"/>
    <cellStyle name="자리수" xfId="1223" xr:uid="{00000000-0005-0000-0000-000008150000}"/>
    <cellStyle name="자리수 - 유형1" xfId="1224" xr:uid="{00000000-0005-0000-0000-000009150000}"/>
    <cellStyle name="자리수_CHONG" xfId="1225" xr:uid="{00000000-0005-0000-0000-00000A150000}"/>
    <cellStyle name="자리수0" xfId="1226" xr:uid="{00000000-0005-0000-0000-00000B150000}"/>
    <cellStyle name="자리수0 2" xfId="5697" xr:uid="{00000000-0005-0000-0000-00000C150000}"/>
    <cellStyle name="자리수0 2 2" xfId="5698" xr:uid="{00000000-0005-0000-0000-00000D150000}"/>
    <cellStyle name="자리수0 3" xfId="5699" xr:uid="{00000000-0005-0000-0000-00000E150000}"/>
    <cellStyle name="자리수0 4" xfId="5700" xr:uid="{00000000-0005-0000-0000-00000F150000}"/>
    <cellStyle name="자리수0 5" xfId="5701" xr:uid="{00000000-0005-0000-0000-000010150000}"/>
    <cellStyle name="정렬" xfId="1227" xr:uid="{00000000-0005-0000-0000-000011150000}"/>
    <cellStyle name="정렬범위" xfId="1228" xr:uid="{00000000-0005-0000-0000-000012150000}"/>
    <cellStyle name="제목 1 2" xfId="5702" xr:uid="{00000000-0005-0000-0000-000013150000}"/>
    <cellStyle name="제목 1 2 2" xfId="5703" xr:uid="{00000000-0005-0000-0000-000014150000}"/>
    <cellStyle name="제목 1 3" xfId="5704" xr:uid="{00000000-0005-0000-0000-000015150000}"/>
    <cellStyle name="제목 1 4" xfId="5705" xr:uid="{00000000-0005-0000-0000-000016150000}"/>
    <cellStyle name="제목 2 2" xfId="5706" xr:uid="{00000000-0005-0000-0000-000017150000}"/>
    <cellStyle name="제목 2 2 2" xfId="5707" xr:uid="{00000000-0005-0000-0000-000018150000}"/>
    <cellStyle name="제목 2 3" xfId="5708" xr:uid="{00000000-0005-0000-0000-000019150000}"/>
    <cellStyle name="제목 2 4" xfId="5709" xr:uid="{00000000-0005-0000-0000-00001A150000}"/>
    <cellStyle name="제목 3 2" xfId="5710" xr:uid="{00000000-0005-0000-0000-00001B150000}"/>
    <cellStyle name="제목 3 2 2" xfId="5711" xr:uid="{00000000-0005-0000-0000-00001C150000}"/>
    <cellStyle name="제목 3 3" xfId="5712" xr:uid="{00000000-0005-0000-0000-00001D150000}"/>
    <cellStyle name="제목 3 4" xfId="5713" xr:uid="{00000000-0005-0000-0000-00001E150000}"/>
    <cellStyle name="제목 4 2" xfId="5714" xr:uid="{00000000-0005-0000-0000-00001F150000}"/>
    <cellStyle name="제목 4 2 2" xfId="5715" xr:uid="{00000000-0005-0000-0000-000020150000}"/>
    <cellStyle name="제목 4 3" xfId="5716" xr:uid="{00000000-0005-0000-0000-000021150000}"/>
    <cellStyle name="제목 4 4" xfId="5717" xr:uid="{00000000-0005-0000-0000-000022150000}"/>
    <cellStyle name="제목 5" xfId="5718" xr:uid="{00000000-0005-0000-0000-000023150000}"/>
    <cellStyle name="제목 5 2" xfId="5719" xr:uid="{00000000-0005-0000-0000-000024150000}"/>
    <cellStyle name="제목 6" xfId="5720" xr:uid="{00000000-0005-0000-0000-000025150000}"/>
    <cellStyle name="제목 7" xfId="5721" xr:uid="{00000000-0005-0000-0000-000026150000}"/>
    <cellStyle name="제목1" xfId="1229" xr:uid="{00000000-0005-0000-0000-000027150000}"/>
    <cellStyle name="제목2" xfId="1230" xr:uid="{00000000-0005-0000-0000-000028150000}"/>
    <cellStyle name="좋음 2" xfId="5722" xr:uid="{00000000-0005-0000-0000-000029150000}"/>
    <cellStyle name="좋음 2 2" xfId="5723" xr:uid="{00000000-0005-0000-0000-00002A150000}"/>
    <cellStyle name="좋음 3" xfId="5724" xr:uid="{00000000-0005-0000-0000-00002B150000}"/>
    <cellStyle name="좋음 4" xfId="5725" xr:uid="{00000000-0005-0000-0000-00002C150000}"/>
    <cellStyle name="줿" xfId="53" xr:uid="{00000000-0005-0000-0000-00002D150000}"/>
    <cellStyle name="줿㼿㼿㼿" xfId="54" xr:uid="{00000000-0005-0000-0000-00002E150000}"/>
    <cellStyle name="줿㼿㼿㼿㼿?" xfId="55" xr:uid="{00000000-0005-0000-0000-00002F150000}"/>
    <cellStyle name="지정되지 않음" xfId="1231" xr:uid="{00000000-0005-0000-0000-000030150000}"/>
    <cellStyle name="지하철정렬" xfId="1232" xr:uid="{00000000-0005-0000-0000-000031150000}"/>
    <cellStyle name="千分位[0]_GARMENT STEP FORM HK" xfId="1233" xr:uid="{00000000-0005-0000-0000-000032150000}"/>
    <cellStyle name="千分位_GARMENT STEP FORM HK" xfId="1234" xr:uid="{00000000-0005-0000-0000-000033150000}"/>
    <cellStyle name="출력 2" xfId="5726" xr:uid="{00000000-0005-0000-0000-000034150000}"/>
    <cellStyle name="출력 2 2" xfId="5727" xr:uid="{00000000-0005-0000-0000-000035150000}"/>
    <cellStyle name="출력 3" xfId="5728" xr:uid="{00000000-0005-0000-0000-000036150000}"/>
    <cellStyle name="출력 4" xfId="5729" xr:uid="{00000000-0005-0000-0000-000037150000}"/>
    <cellStyle name="측점" xfId="5730" xr:uid="{00000000-0005-0000-0000-000038150000}"/>
    <cellStyle name="콤" xfId="1235" xr:uid="{00000000-0005-0000-0000-000039150000}"/>
    <cellStyle name="콤_01-토공_02-배수공" xfId="5731" xr:uid="{00000000-0005-0000-0000-00003A150000}"/>
    <cellStyle name="콤_01-토공_02-배수공_2006 가지산도립공원 등산로 정비사업" xfId="5732" xr:uid="{00000000-0005-0000-0000-00003B150000}"/>
    <cellStyle name="콤_01-토공_02-배수공_2006 가지산도립공원 등산로 정비사업_2006 가지산도립공원 등산로 정비사업" xfId="5733" xr:uid="{00000000-0005-0000-0000-00003C150000}"/>
    <cellStyle name="콤_01-토공_02-배수공_2006 가지산도립공원 등산로 정비사업_2006가지산도립공원등산로정비공사" xfId="5734" xr:uid="{00000000-0005-0000-0000-00003D150000}"/>
    <cellStyle name="콤_01-토공_02-배수공_2006 가지산도립공원 등산로 정비사업_2006밀양시가지산도립공원등산로정비공사" xfId="5735" xr:uid="{00000000-0005-0000-0000-00003E150000}"/>
    <cellStyle name="콤_01-토공_02-배수공_2006 가지산도립공원 등산로 정비사업_가지산도립공원등산로정비공사" xfId="5736" xr:uid="{00000000-0005-0000-0000-00003F150000}"/>
    <cellStyle name="콤_02-배수공" xfId="5737" xr:uid="{00000000-0005-0000-0000-000040150000}"/>
    <cellStyle name="콤_02-배수공_02-배수공" xfId="5738" xr:uid="{00000000-0005-0000-0000-000041150000}"/>
    <cellStyle name="콤_02-배수공_02-배수공_2006 가지산도립공원 등산로 정비사업" xfId="5739" xr:uid="{00000000-0005-0000-0000-000042150000}"/>
    <cellStyle name="콤_02-배수공_02-배수공_2006 가지산도립공원 등산로 정비사업_2006 가지산도립공원 등산로 정비사업" xfId="5740" xr:uid="{00000000-0005-0000-0000-000043150000}"/>
    <cellStyle name="콤_02-배수공_02-배수공_2006 가지산도립공원 등산로 정비사업_2006가지산도립공원등산로정비공사" xfId="5741" xr:uid="{00000000-0005-0000-0000-000044150000}"/>
    <cellStyle name="콤_02-배수공_02-배수공_2006 가지산도립공원 등산로 정비사업_2006밀양시가지산도립공원등산로정비공사" xfId="5742" xr:uid="{00000000-0005-0000-0000-000045150000}"/>
    <cellStyle name="콤_02-배수공_02-배수공_2006 가지산도립공원 등산로 정비사업_가지산도립공원등산로정비공사" xfId="5743" xr:uid="{00000000-0005-0000-0000-000046150000}"/>
    <cellStyle name="콤_02-배수공_2006 가지산도립공원 등산로 정비사업" xfId="5744" xr:uid="{00000000-0005-0000-0000-000047150000}"/>
    <cellStyle name="콤_02-배수공_2006 가지산도립공원 등산로 정비사업_2006 가지산도립공원 등산로 정비사업" xfId="5745" xr:uid="{00000000-0005-0000-0000-000048150000}"/>
    <cellStyle name="콤_02-배수공_2006 가지산도립공원 등산로 정비사업_2006가지산도립공원등산로정비공사" xfId="5746" xr:uid="{00000000-0005-0000-0000-000049150000}"/>
    <cellStyle name="콤_02-배수공_2006 가지산도립공원 등산로 정비사업_2006밀양시가지산도립공원등산로정비공사" xfId="5747" xr:uid="{00000000-0005-0000-0000-00004A150000}"/>
    <cellStyle name="콤_02-배수공_2006 가지산도립공원 등산로 정비사업_가지산도립공원등산로정비공사" xfId="5748" xr:uid="{00000000-0005-0000-0000-00004B150000}"/>
    <cellStyle name="콤_04-포장공_02-배수공" xfId="5749" xr:uid="{00000000-0005-0000-0000-00004C150000}"/>
    <cellStyle name="콤_04-포장공_02-배수공_2006 가지산도립공원 등산로 정비사업" xfId="5750" xr:uid="{00000000-0005-0000-0000-00004D150000}"/>
    <cellStyle name="콤_04-포장공_02-배수공_2006 가지산도립공원 등산로 정비사업_2006 가지산도립공원 등산로 정비사업" xfId="5751" xr:uid="{00000000-0005-0000-0000-00004E150000}"/>
    <cellStyle name="콤_04-포장공_02-배수공_2006 가지산도립공원 등산로 정비사업_2006가지산도립공원등산로정비공사" xfId="5752" xr:uid="{00000000-0005-0000-0000-00004F150000}"/>
    <cellStyle name="콤_04-포장공_02-배수공_2006 가지산도립공원 등산로 정비사업_2006밀양시가지산도립공원등산로정비공사" xfId="5753" xr:uid="{00000000-0005-0000-0000-000050150000}"/>
    <cellStyle name="콤_04-포장공_02-배수공_2006 가지산도립공원 등산로 정비사업_가지산도립공원등산로정비공사" xfId="5754" xr:uid="{00000000-0005-0000-0000-000051150000}"/>
    <cellStyle name="콤_06-부대공_02-배수공" xfId="5755" xr:uid="{00000000-0005-0000-0000-000052150000}"/>
    <cellStyle name="콤_06-부대공_02-배수공_2006 가지산도립공원 등산로 정비사업" xfId="5756" xr:uid="{00000000-0005-0000-0000-000053150000}"/>
    <cellStyle name="콤_06-부대공_02-배수공_2006 가지산도립공원 등산로 정비사업_2006 가지산도립공원 등산로 정비사업" xfId="5757" xr:uid="{00000000-0005-0000-0000-000054150000}"/>
    <cellStyle name="콤_06-부대공_02-배수공_2006 가지산도립공원 등산로 정비사업_2006가지산도립공원등산로정비공사" xfId="5758" xr:uid="{00000000-0005-0000-0000-000055150000}"/>
    <cellStyle name="콤_06-부대공_02-배수공_2006 가지산도립공원 등산로 정비사업_2006밀양시가지산도립공원등산로정비공사" xfId="5759" xr:uid="{00000000-0005-0000-0000-000056150000}"/>
    <cellStyle name="콤_06-부대공_02-배수공_2006 가지산도립공원 등산로 정비사업_가지산도립공원등산로정비공사" xfId="5760" xr:uid="{00000000-0005-0000-0000-000057150000}"/>
    <cellStyle name="콤_3차1회-당초제출" xfId="1236" xr:uid="{00000000-0005-0000-0000-000058150000}"/>
    <cellStyle name="콤_3차1회-당초제출_내지농로(변경)" xfId="1237" xr:uid="{00000000-0005-0000-0000-000059150000}"/>
    <cellStyle name="콤_3차1회-당초제출_내지농로(변경)_돈지수량산출" xfId="1238" xr:uid="{00000000-0005-0000-0000-00005A150000}"/>
    <cellStyle name="콤_3차1회-당초제출_능양수량산출" xfId="1239" xr:uid="{00000000-0005-0000-0000-00005B150000}"/>
    <cellStyle name="콤_3차1회-당초제출_능양수량산출_돈지수량산출" xfId="1240" xr:uid="{00000000-0005-0000-0000-00005C150000}"/>
    <cellStyle name="콤_3차1회-당초제출_돈지안길" xfId="1241" xr:uid="{00000000-0005-0000-0000-00005D150000}"/>
    <cellStyle name="콤_3차1회-당초제출_돈지안길_배수로" xfId="1242" xr:uid="{00000000-0005-0000-0000-00005E150000}"/>
    <cellStyle name="콤_3차1회-당초제출_돈지안길1000" xfId="1243" xr:uid="{00000000-0005-0000-0000-00005F150000}"/>
    <cellStyle name="콤_3차1회-당초제출_돈지안길1000_배수로" xfId="1244" xr:uid="{00000000-0005-0000-0000-000060150000}"/>
    <cellStyle name="콤_3차1회-당초제출_배수로" xfId="1245" xr:uid="{00000000-0005-0000-0000-000061150000}"/>
    <cellStyle name="콤_3차1회-당초제출_배수로_배수로" xfId="1246" xr:uid="{00000000-0005-0000-0000-000062150000}"/>
    <cellStyle name="콤_3차공사 설계내역서(100억)" xfId="1247" xr:uid="{00000000-0005-0000-0000-000063150000}"/>
    <cellStyle name="콤_3차공사 설계내역서(100억)_내지농로(변경)" xfId="1248" xr:uid="{00000000-0005-0000-0000-000064150000}"/>
    <cellStyle name="콤_3차공사 설계내역서(100억)_내지농로(변경)_돈지수량산출" xfId="1249" xr:uid="{00000000-0005-0000-0000-000065150000}"/>
    <cellStyle name="콤_3차공사 설계내역서(100억)_능양수량산출" xfId="1250" xr:uid="{00000000-0005-0000-0000-000066150000}"/>
    <cellStyle name="콤_3차공사 설계내역서(100억)_능양수량산출_돈지수량산출" xfId="1251" xr:uid="{00000000-0005-0000-0000-000067150000}"/>
    <cellStyle name="콤_3차공사 설계내역서(100억)_돈지안길" xfId="1252" xr:uid="{00000000-0005-0000-0000-000068150000}"/>
    <cellStyle name="콤_3차공사 설계내역서(100억)_돈지안길_배수로" xfId="1253" xr:uid="{00000000-0005-0000-0000-000069150000}"/>
    <cellStyle name="콤_3차공사 설계내역서(100억)_돈지안길1000" xfId="1254" xr:uid="{00000000-0005-0000-0000-00006A150000}"/>
    <cellStyle name="콤_3차공사 설계내역서(100억)_돈지안길1000_배수로" xfId="1255" xr:uid="{00000000-0005-0000-0000-00006B150000}"/>
    <cellStyle name="콤_3차공사 설계내역서(100억)_배수로" xfId="1256" xr:uid="{00000000-0005-0000-0000-00006C150000}"/>
    <cellStyle name="콤_3차공사 설계내역서(100억)_배수로_배수로" xfId="1257" xr:uid="{00000000-0005-0000-0000-00006D150000}"/>
    <cellStyle name="콤_3차공사-1회" xfId="1258" xr:uid="{00000000-0005-0000-0000-00006E150000}"/>
    <cellStyle name="콤_3차공사-1회_내지농로(변경)" xfId="1259" xr:uid="{00000000-0005-0000-0000-00006F150000}"/>
    <cellStyle name="콤_3차공사-1회_내지농로(변경)_돈지수량산출" xfId="1260" xr:uid="{00000000-0005-0000-0000-000070150000}"/>
    <cellStyle name="콤_3차공사-1회_능양수량산출" xfId="1261" xr:uid="{00000000-0005-0000-0000-000071150000}"/>
    <cellStyle name="콤_3차공사-1회_능양수량산출_돈지수량산출" xfId="1262" xr:uid="{00000000-0005-0000-0000-000072150000}"/>
    <cellStyle name="콤_3차공사-1회_돈지안길" xfId="1263" xr:uid="{00000000-0005-0000-0000-000073150000}"/>
    <cellStyle name="콤_3차공사-1회_돈지안길_배수로" xfId="1264" xr:uid="{00000000-0005-0000-0000-000074150000}"/>
    <cellStyle name="콤_3차공사-1회_돈지안길1000" xfId="1265" xr:uid="{00000000-0005-0000-0000-000075150000}"/>
    <cellStyle name="콤_3차공사-1회_돈지안길1000_배수로" xfId="1266" xr:uid="{00000000-0005-0000-0000-000076150000}"/>
    <cellStyle name="콤_3차공사-1회_배수로" xfId="1267" xr:uid="{00000000-0005-0000-0000-000077150000}"/>
    <cellStyle name="콤_3차공사-1회_배수로_배수로" xfId="1268" xr:uid="{00000000-0005-0000-0000-000078150000}"/>
    <cellStyle name="콤_가야의 땅(실시설계)" xfId="1269" xr:uid="{00000000-0005-0000-0000-000079150000}"/>
    <cellStyle name="콤_가야의땅(환경 및 재해)" xfId="1270" xr:uid="{00000000-0005-0000-0000-00007A150000}"/>
    <cellStyle name="콤_기성청구내역(3차-1회)" xfId="1271" xr:uid="{00000000-0005-0000-0000-00007B150000}"/>
    <cellStyle name="콤_기성청구내역(3차-1회)_내지농로(변경)" xfId="1272" xr:uid="{00000000-0005-0000-0000-00007C150000}"/>
    <cellStyle name="콤_기성청구내역(3차-1회)_내지농로(변경)_돈지수량산출" xfId="1273" xr:uid="{00000000-0005-0000-0000-00007D150000}"/>
    <cellStyle name="콤_기성청구내역(3차-1회)_능양수량산출" xfId="1274" xr:uid="{00000000-0005-0000-0000-00007E150000}"/>
    <cellStyle name="콤_기성청구내역(3차-1회)_능양수량산출_돈지수량산출" xfId="1275" xr:uid="{00000000-0005-0000-0000-00007F150000}"/>
    <cellStyle name="콤_기성청구내역(3차-1회)_돈지안길" xfId="1276" xr:uid="{00000000-0005-0000-0000-000080150000}"/>
    <cellStyle name="콤_기성청구내역(3차-1회)_돈지안길_배수로" xfId="1277" xr:uid="{00000000-0005-0000-0000-000081150000}"/>
    <cellStyle name="콤_기성청구내역(3차-1회)_돈지안길1000" xfId="1278" xr:uid="{00000000-0005-0000-0000-000082150000}"/>
    <cellStyle name="콤_기성청구내역(3차-1회)_돈지안길1000_배수로" xfId="1279" xr:uid="{00000000-0005-0000-0000-000083150000}"/>
    <cellStyle name="콤_기성청구내역(3차-1회)_배수로" xfId="1280" xr:uid="{00000000-0005-0000-0000-000084150000}"/>
    <cellStyle name="콤_기성청구내역(3차-1회)_배수로_배수로" xfId="1281" xr:uid="{00000000-0005-0000-0000-000085150000}"/>
    <cellStyle name="콤_기성청구내역(3차공사)" xfId="1282" xr:uid="{00000000-0005-0000-0000-000086150000}"/>
    <cellStyle name="콤_기성청구내역(3차공사)_내지농로(변경)" xfId="1283" xr:uid="{00000000-0005-0000-0000-000087150000}"/>
    <cellStyle name="콤_기성청구내역(3차공사)_내지농로(변경)_돈지수량산출" xfId="1284" xr:uid="{00000000-0005-0000-0000-000088150000}"/>
    <cellStyle name="콤_기성청구내역(3차공사)_능양수량산출" xfId="1285" xr:uid="{00000000-0005-0000-0000-000089150000}"/>
    <cellStyle name="콤_기성청구내역(3차공사)_능양수량산출_돈지수량산출" xfId="1286" xr:uid="{00000000-0005-0000-0000-00008A150000}"/>
    <cellStyle name="콤_기성청구내역(3차공사)_돈지안길" xfId="1287" xr:uid="{00000000-0005-0000-0000-00008B150000}"/>
    <cellStyle name="콤_기성청구내역(3차공사)_돈지안길_배수로" xfId="1288" xr:uid="{00000000-0005-0000-0000-00008C150000}"/>
    <cellStyle name="콤_기성청구내역(3차공사)_돈지안길1000" xfId="1289" xr:uid="{00000000-0005-0000-0000-00008D150000}"/>
    <cellStyle name="콤_기성청구내역(3차공사)_돈지안길1000_배수로" xfId="1290" xr:uid="{00000000-0005-0000-0000-00008E150000}"/>
    <cellStyle name="콤_기성청구내역(3차공사)_배수로" xfId="1291" xr:uid="{00000000-0005-0000-0000-00008F150000}"/>
    <cellStyle name="콤_기성청구내역(3차공사)_배수로_배수로" xfId="1292" xr:uid="{00000000-0005-0000-0000-000090150000}"/>
    <cellStyle name="콤_내지농로(변경)" xfId="1293" xr:uid="{00000000-0005-0000-0000-000091150000}"/>
    <cellStyle name="콤_내지농로(변경)_돈지수량산출" xfId="1294" xr:uid="{00000000-0005-0000-0000-000092150000}"/>
    <cellStyle name="콤_능양수량산출" xfId="1295" xr:uid="{00000000-0005-0000-0000-000093150000}"/>
    <cellStyle name="콤_능양수량산출_돈지수량산출" xfId="1296" xr:uid="{00000000-0005-0000-0000-000094150000}"/>
    <cellStyle name="콤_돈지안길" xfId="1297" xr:uid="{00000000-0005-0000-0000-000095150000}"/>
    <cellStyle name="콤_돈지안길_배수로" xfId="1298" xr:uid="{00000000-0005-0000-0000-000096150000}"/>
    <cellStyle name="콤_돈지안길1000" xfId="1299" xr:uid="{00000000-0005-0000-0000-000097150000}"/>
    <cellStyle name="콤_돈지안길1000_배수로" xfId="1300" xr:uid="{00000000-0005-0000-0000-000098150000}"/>
    <cellStyle name="콤_배수로" xfId="1301" xr:uid="{00000000-0005-0000-0000-000099150000}"/>
    <cellStyle name="콤_배수로_배수로" xfId="1302" xr:uid="{00000000-0005-0000-0000-00009A150000}"/>
    <cellStyle name="콤_백학세천1" xfId="1303" xr:uid="{00000000-0005-0000-0000-00009B150000}"/>
    <cellStyle name="콤_백학세천1_내지농로(변경)" xfId="1304" xr:uid="{00000000-0005-0000-0000-00009C150000}"/>
    <cellStyle name="콤_백학세천1_돈지수량산출" xfId="1305" xr:uid="{00000000-0005-0000-0000-00009D150000}"/>
    <cellStyle name="콤_부대공" xfId="1306" xr:uid="{00000000-0005-0000-0000-00009E150000}"/>
    <cellStyle name="콤_부대공사" xfId="1307" xr:uid="{00000000-0005-0000-0000-00009F150000}"/>
    <cellStyle name="콤_부대공사단위수량" xfId="1308" xr:uid="{00000000-0005-0000-0000-0000A0150000}"/>
    <cellStyle name="콤_수량산출서(수정)_01-토공_02-배수공" xfId="5761" xr:uid="{00000000-0005-0000-0000-0000A1150000}"/>
    <cellStyle name="콤_수량산출서(수정)_01-토공_02-배수공_2006 가지산도립공원 등산로 정비사업" xfId="5762" xr:uid="{00000000-0005-0000-0000-0000A2150000}"/>
    <cellStyle name="콤_수량산출서(수정)_01-토공_02-배수공_2006 가지산도립공원 등산로 정비사업_2006 가지산도립공원 등산로 정비사업" xfId="5763" xr:uid="{00000000-0005-0000-0000-0000A3150000}"/>
    <cellStyle name="콤_수량산출서(수정)_01-토공_02-배수공_2006 가지산도립공원 등산로 정비사업_2006가지산도립공원등산로정비공사" xfId="5764" xr:uid="{00000000-0005-0000-0000-0000A4150000}"/>
    <cellStyle name="콤_수량산출서(수정)_01-토공_02-배수공_2006 가지산도립공원 등산로 정비사업_2006밀양시가지산도립공원등산로정비공사" xfId="5765" xr:uid="{00000000-0005-0000-0000-0000A5150000}"/>
    <cellStyle name="콤_수량산출서(수정)_01-토공_02-배수공_2006 가지산도립공원 등산로 정비사업_가지산도립공원등산로정비공사" xfId="5766" xr:uid="{00000000-0005-0000-0000-0000A6150000}"/>
    <cellStyle name="콤_수량산출서(수정)_02-배수공" xfId="5767" xr:uid="{00000000-0005-0000-0000-0000A7150000}"/>
    <cellStyle name="콤_수량산출서(수정)_02-배수공_02-배수공" xfId="5768" xr:uid="{00000000-0005-0000-0000-0000A8150000}"/>
    <cellStyle name="콤_수량산출서(수정)_02-배수공_02-배수공_2006 가지산도립공원 등산로 정비사업" xfId="5769" xr:uid="{00000000-0005-0000-0000-0000A9150000}"/>
    <cellStyle name="콤_수량산출서(수정)_02-배수공_02-배수공_2006 가지산도립공원 등산로 정비사업_2006 가지산도립공원 등산로 정비사업" xfId="5770" xr:uid="{00000000-0005-0000-0000-0000AA150000}"/>
    <cellStyle name="콤_수량산출서(수정)_02-배수공_02-배수공_2006 가지산도립공원 등산로 정비사업_2006가지산도립공원등산로정비공사" xfId="5771" xr:uid="{00000000-0005-0000-0000-0000AB150000}"/>
    <cellStyle name="콤_수량산출서(수정)_02-배수공_02-배수공_2006 가지산도립공원 등산로 정비사업_2006밀양시가지산도립공원등산로정비공사" xfId="5772" xr:uid="{00000000-0005-0000-0000-0000AC150000}"/>
    <cellStyle name="콤_수량산출서(수정)_02-배수공_02-배수공_2006 가지산도립공원 등산로 정비사업_가지산도립공원등산로정비공사" xfId="5773" xr:uid="{00000000-0005-0000-0000-0000AD150000}"/>
    <cellStyle name="콤_수량산출서(수정)_02-배수공_2006 가지산도립공원 등산로 정비사업" xfId="5774" xr:uid="{00000000-0005-0000-0000-0000AE150000}"/>
    <cellStyle name="콤_수량산출서(수정)_02-배수공_2006 가지산도립공원 등산로 정비사업_2006 가지산도립공원 등산로 정비사업" xfId="5775" xr:uid="{00000000-0005-0000-0000-0000AF150000}"/>
    <cellStyle name="콤_수량산출서(수정)_02-배수공_2006 가지산도립공원 등산로 정비사업_2006가지산도립공원등산로정비공사" xfId="5776" xr:uid="{00000000-0005-0000-0000-0000B0150000}"/>
    <cellStyle name="콤_수량산출서(수정)_02-배수공_2006 가지산도립공원 등산로 정비사업_2006밀양시가지산도립공원등산로정비공사" xfId="5777" xr:uid="{00000000-0005-0000-0000-0000B1150000}"/>
    <cellStyle name="콤_수량산출서(수정)_02-배수공_2006 가지산도립공원 등산로 정비사업_가지산도립공원등산로정비공사" xfId="5778" xr:uid="{00000000-0005-0000-0000-0000B2150000}"/>
    <cellStyle name="콤_수량산출서(수정)_04-포장공_02-배수공" xfId="5779" xr:uid="{00000000-0005-0000-0000-0000B3150000}"/>
    <cellStyle name="콤_수량산출서(수정)_04-포장공_02-배수공_2006 가지산도립공원 등산로 정비사업" xfId="5780" xr:uid="{00000000-0005-0000-0000-0000B4150000}"/>
    <cellStyle name="콤_수량산출서(수정)_04-포장공_02-배수공_2006 가지산도립공원 등산로 정비사업_2006 가지산도립공원 등산로 정비사업" xfId="5781" xr:uid="{00000000-0005-0000-0000-0000B5150000}"/>
    <cellStyle name="콤_수량산출서(수정)_04-포장공_02-배수공_2006 가지산도립공원 등산로 정비사업_2006가지산도립공원등산로정비공사" xfId="5782" xr:uid="{00000000-0005-0000-0000-0000B6150000}"/>
    <cellStyle name="콤_수량산출서(수정)_04-포장공_02-배수공_2006 가지산도립공원 등산로 정비사업_2006밀양시가지산도립공원등산로정비공사" xfId="5783" xr:uid="{00000000-0005-0000-0000-0000B7150000}"/>
    <cellStyle name="콤_수량산출서(수정)_04-포장공_02-배수공_2006 가지산도립공원 등산로 정비사업_가지산도립공원등산로정비공사" xfId="5784" xr:uid="{00000000-0005-0000-0000-0000B8150000}"/>
    <cellStyle name="콤_수량산출서(수정)_06-부대공_02-배수공" xfId="5785" xr:uid="{00000000-0005-0000-0000-0000B9150000}"/>
    <cellStyle name="콤_수량산출서(수정)_06-부대공_02-배수공_2006 가지산도립공원 등산로 정비사업" xfId="5786" xr:uid="{00000000-0005-0000-0000-0000BA150000}"/>
    <cellStyle name="콤_수량산출서(수정)_06-부대공_02-배수공_2006 가지산도립공원 등산로 정비사업_2006 가지산도립공원 등산로 정비사업" xfId="5787" xr:uid="{00000000-0005-0000-0000-0000BB150000}"/>
    <cellStyle name="콤_수량산출서(수정)_06-부대공_02-배수공_2006 가지산도립공원 등산로 정비사업_2006가지산도립공원등산로정비공사" xfId="5788" xr:uid="{00000000-0005-0000-0000-0000BC150000}"/>
    <cellStyle name="콤_수량산출서(수정)_06-부대공_02-배수공_2006 가지산도립공원 등산로 정비사업_2006밀양시가지산도립공원등산로정비공사" xfId="5789" xr:uid="{00000000-0005-0000-0000-0000BD150000}"/>
    <cellStyle name="콤_수량산출서(수정)_06-부대공_02-배수공_2006 가지산도립공원 등산로 정비사업_가지산도립공원등산로정비공사" xfId="5790" xr:uid="{00000000-0005-0000-0000-0000BE150000}"/>
    <cellStyle name="콤_청구내역" xfId="1309" xr:uid="{00000000-0005-0000-0000-0000BF150000}"/>
    <cellStyle name="콤_청구내역_내지농로(변경)" xfId="1310" xr:uid="{00000000-0005-0000-0000-0000C0150000}"/>
    <cellStyle name="콤_청구내역_내지농로(변경)_돈지수량산출" xfId="1311" xr:uid="{00000000-0005-0000-0000-0000C1150000}"/>
    <cellStyle name="콤_청구내역_능양수량산출" xfId="1312" xr:uid="{00000000-0005-0000-0000-0000C2150000}"/>
    <cellStyle name="콤_청구내역_능양수량산출_돈지수량산출" xfId="1313" xr:uid="{00000000-0005-0000-0000-0000C3150000}"/>
    <cellStyle name="콤_청구내역_돈지안길" xfId="1314" xr:uid="{00000000-0005-0000-0000-0000C4150000}"/>
    <cellStyle name="콤_청구내역_돈지안길_배수로" xfId="1315" xr:uid="{00000000-0005-0000-0000-0000C5150000}"/>
    <cellStyle name="콤_청구내역_돈지안길1000" xfId="1316" xr:uid="{00000000-0005-0000-0000-0000C6150000}"/>
    <cellStyle name="콤_청구내역_돈지안길1000_배수로" xfId="1317" xr:uid="{00000000-0005-0000-0000-0000C7150000}"/>
    <cellStyle name="콤_청구내역_배수로" xfId="1318" xr:uid="{00000000-0005-0000-0000-0000C8150000}"/>
    <cellStyle name="콤_청구내역_배수로_배수로" xfId="1319" xr:uid="{00000000-0005-0000-0000-0000C9150000}"/>
    <cellStyle name="콤_태풍가드레일변경" xfId="1320" xr:uid="{00000000-0005-0000-0000-0000CA150000}"/>
    <cellStyle name="콤_통영생태숲 사전재해내역서 - 081002 " xfId="1321" xr:uid="{00000000-0005-0000-0000-0000CB150000}"/>
    <cellStyle name="콤마 [" xfId="1322" xr:uid="{00000000-0005-0000-0000-0000CC150000}"/>
    <cellStyle name="콤마 [#]" xfId="5791" xr:uid="{00000000-0005-0000-0000-0000CD150000}"/>
    <cellStyle name="콤마 []" xfId="5792" xr:uid="{00000000-0005-0000-0000-0000CE150000}"/>
    <cellStyle name="콤마 [0]_  종  합  " xfId="1323" xr:uid="{00000000-0005-0000-0000-0000CF150000}"/>
    <cellStyle name="콤마 [0]기기자재비" xfId="1324" xr:uid="{00000000-0005-0000-0000-0000D0150000}"/>
    <cellStyle name="콤마 [2]" xfId="1325" xr:uid="{00000000-0005-0000-0000-0000D1150000}"/>
    <cellStyle name="콤마 [2] 2" xfId="5793" xr:uid="{00000000-0005-0000-0000-0000D2150000}"/>
    <cellStyle name="콤마 [금액]" xfId="5794" xr:uid="{00000000-0005-0000-0000-0000D3150000}"/>
    <cellStyle name="콤마 [소수]" xfId="5795" xr:uid="{00000000-0005-0000-0000-0000D4150000}"/>
    <cellStyle name="콤마 [수량]" xfId="5796" xr:uid="{00000000-0005-0000-0000-0000D5150000}"/>
    <cellStyle name="콤마 1" xfId="1326" xr:uid="{00000000-0005-0000-0000-0000D6150000}"/>
    <cellStyle name="콤마(1)" xfId="1327" xr:uid="{00000000-0005-0000-0000-0000D7150000}"/>
    <cellStyle name="콤마[ ]" xfId="1328" xr:uid="{00000000-0005-0000-0000-0000D8150000}"/>
    <cellStyle name="콤마[*]" xfId="1329" xr:uid="{00000000-0005-0000-0000-0000D9150000}"/>
    <cellStyle name="콤마[,]" xfId="1330" xr:uid="{00000000-0005-0000-0000-0000DA150000}"/>
    <cellStyle name="콤마[.]" xfId="1331" xr:uid="{00000000-0005-0000-0000-0000DB150000}"/>
    <cellStyle name="콤마[0]" xfId="1332" xr:uid="{00000000-0005-0000-0000-0000DC150000}"/>
    <cellStyle name="콤마_  종  합  " xfId="1333" xr:uid="{00000000-0005-0000-0000-0000DD150000}"/>
    <cellStyle name="통" xfId="1334" xr:uid="{00000000-0005-0000-0000-0000DE150000}"/>
    <cellStyle name="통_01-토공_02-배수공" xfId="5797" xr:uid="{00000000-0005-0000-0000-0000DF150000}"/>
    <cellStyle name="통_01-토공_02-배수공_2006 가지산도립공원 등산로 정비사업" xfId="5798" xr:uid="{00000000-0005-0000-0000-0000E0150000}"/>
    <cellStyle name="통_01-토공_02-배수공_2006 가지산도립공원 등산로 정비사업_2006 가지산도립공원 등산로 정비사업" xfId="5799" xr:uid="{00000000-0005-0000-0000-0000E1150000}"/>
    <cellStyle name="통_01-토공_02-배수공_2006 가지산도립공원 등산로 정비사업_2006가지산도립공원등산로정비공사" xfId="5800" xr:uid="{00000000-0005-0000-0000-0000E2150000}"/>
    <cellStyle name="통_01-토공_02-배수공_2006 가지산도립공원 등산로 정비사업_2006밀양시가지산도립공원등산로정비공사" xfId="5801" xr:uid="{00000000-0005-0000-0000-0000E3150000}"/>
    <cellStyle name="통_01-토공_02-배수공_2006 가지산도립공원 등산로 정비사업_가지산도립공원등산로정비공사" xfId="5802" xr:uid="{00000000-0005-0000-0000-0000E4150000}"/>
    <cellStyle name="통_02-배수공" xfId="5803" xr:uid="{00000000-0005-0000-0000-0000E5150000}"/>
    <cellStyle name="통_02-배수공_02-배수공" xfId="5804" xr:uid="{00000000-0005-0000-0000-0000E6150000}"/>
    <cellStyle name="통_02-배수공_02-배수공_2006 가지산도립공원 등산로 정비사업" xfId="5805" xr:uid="{00000000-0005-0000-0000-0000E7150000}"/>
    <cellStyle name="통_02-배수공_02-배수공_2006 가지산도립공원 등산로 정비사업_2006 가지산도립공원 등산로 정비사업" xfId="5806" xr:uid="{00000000-0005-0000-0000-0000E8150000}"/>
    <cellStyle name="통_02-배수공_02-배수공_2006 가지산도립공원 등산로 정비사업_2006가지산도립공원등산로정비공사" xfId="5807" xr:uid="{00000000-0005-0000-0000-0000E9150000}"/>
    <cellStyle name="통_02-배수공_02-배수공_2006 가지산도립공원 등산로 정비사업_2006밀양시가지산도립공원등산로정비공사" xfId="5808" xr:uid="{00000000-0005-0000-0000-0000EA150000}"/>
    <cellStyle name="통_02-배수공_02-배수공_2006 가지산도립공원 등산로 정비사업_가지산도립공원등산로정비공사" xfId="5809" xr:uid="{00000000-0005-0000-0000-0000EB150000}"/>
    <cellStyle name="통_02-배수공_2006 가지산도립공원 등산로 정비사업" xfId="5810" xr:uid="{00000000-0005-0000-0000-0000EC150000}"/>
    <cellStyle name="통_02-배수공_2006 가지산도립공원 등산로 정비사업_2006 가지산도립공원 등산로 정비사업" xfId="5811" xr:uid="{00000000-0005-0000-0000-0000ED150000}"/>
    <cellStyle name="통_02-배수공_2006 가지산도립공원 등산로 정비사업_2006가지산도립공원등산로정비공사" xfId="5812" xr:uid="{00000000-0005-0000-0000-0000EE150000}"/>
    <cellStyle name="통_02-배수공_2006 가지산도립공원 등산로 정비사업_2006밀양시가지산도립공원등산로정비공사" xfId="5813" xr:uid="{00000000-0005-0000-0000-0000EF150000}"/>
    <cellStyle name="통_02-배수공_2006 가지산도립공원 등산로 정비사업_가지산도립공원등산로정비공사" xfId="5814" xr:uid="{00000000-0005-0000-0000-0000F0150000}"/>
    <cellStyle name="통_04-포장공_02-배수공" xfId="5815" xr:uid="{00000000-0005-0000-0000-0000F1150000}"/>
    <cellStyle name="통_04-포장공_02-배수공_2006 가지산도립공원 등산로 정비사업" xfId="5816" xr:uid="{00000000-0005-0000-0000-0000F2150000}"/>
    <cellStyle name="통_04-포장공_02-배수공_2006 가지산도립공원 등산로 정비사업_2006 가지산도립공원 등산로 정비사업" xfId="5817" xr:uid="{00000000-0005-0000-0000-0000F3150000}"/>
    <cellStyle name="통_04-포장공_02-배수공_2006 가지산도립공원 등산로 정비사업_2006가지산도립공원등산로정비공사" xfId="5818" xr:uid="{00000000-0005-0000-0000-0000F4150000}"/>
    <cellStyle name="통_04-포장공_02-배수공_2006 가지산도립공원 등산로 정비사업_2006밀양시가지산도립공원등산로정비공사" xfId="5819" xr:uid="{00000000-0005-0000-0000-0000F5150000}"/>
    <cellStyle name="통_04-포장공_02-배수공_2006 가지산도립공원 등산로 정비사업_가지산도립공원등산로정비공사" xfId="5820" xr:uid="{00000000-0005-0000-0000-0000F6150000}"/>
    <cellStyle name="통_06-부대공_02-배수공" xfId="5821" xr:uid="{00000000-0005-0000-0000-0000F7150000}"/>
    <cellStyle name="통_06-부대공_02-배수공_2006 가지산도립공원 등산로 정비사업" xfId="5822" xr:uid="{00000000-0005-0000-0000-0000F8150000}"/>
    <cellStyle name="통_06-부대공_02-배수공_2006 가지산도립공원 등산로 정비사업_2006 가지산도립공원 등산로 정비사업" xfId="5823" xr:uid="{00000000-0005-0000-0000-0000F9150000}"/>
    <cellStyle name="통_06-부대공_02-배수공_2006 가지산도립공원 등산로 정비사업_2006가지산도립공원등산로정비공사" xfId="5824" xr:uid="{00000000-0005-0000-0000-0000FA150000}"/>
    <cellStyle name="통_06-부대공_02-배수공_2006 가지산도립공원 등산로 정비사업_2006밀양시가지산도립공원등산로정비공사" xfId="5825" xr:uid="{00000000-0005-0000-0000-0000FB150000}"/>
    <cellStyle name="통_06-부대공_02-배수공_2006 가지산도립공원 등산로 정비사업_가지산도립공원등산로정비공사" xfId="5826" xr:uid="{00000000-0005-0000-0000-0000FC150000}"/>
    <cellStyle name="통_3차1회-당초제출" xfId="1335" xr:uid="{00000000-0005-0000-0000-0000FD150000}"/>
    <cellStyle name="통_3차1회-당초제출_내지농로(변경)" xfId="1336" xr:uid="{00000000-0005-0000-0000-0000FE150000}"/>
    <cellStyle name="통_3차1회-당초제출_내지농로(변경)_돈지수량산출" xfId="1337" xr:uid="{00000000-0005-0000-0000-0000FF150000}"/>
    <cellStyle name="통_3차1회-당초제출_능양수량산출" xfId="1338" xr:uid="{00000000-0005-0000-0000-000000160000}"/>
    <cellStyle name="통_3차1회-당초제출_능양수량산출_돈지수량산출" xfId="1339" xr:uid="{00000000-0005-0000-0000-000001160000}"/>
    <cellStyle name="통_3차1회-당초제출_돈지안길" xfId="1340" xr:uid="{00000000-0005-0000-0000-000002160000}"/>
    <cellStyle name="통_3차1회-당초제출_돈지안길_배수로" xfId="1341" xr:uid="{00000000-0005-0000-0000-000003160000}"/>
    <cellStyle name="통_3차1회-당초제출_돈지안길1000" xfId="1342" xr:uid="{00000000-0005-0000-0000-000004160000}"/>
    <cellStyle name="통_3차1회-당초제출_돈지안길1000_배수로" xfId="1343" xr:uid="{00000000-0005-0000-0000-000005160000}"/>
    <cellStyle name="통_3차1회-당초제출_배수로" xfId="1344" xr:uid="{00000000-0005-0000-0000-000006160000}"/>
    <cellStyle name="통_3차1회-당초제출_배수로_배수로" xfId="1345" xr:uid="{00000000-0005-0000-0000-000007160000}"/>
    <cellStyle name="통_3차공사 설계내역서(100억)" xfId="1346" xr:uid="{00000000-0005-0000-0000-000008160000}"/>
    <cellStyle name="통_3차공사 설계내역서(100억)_내지농로(변경)" xfId="1347" xr:uid="{00000000-0005-0000-0000-000009160000}"/>
    <cellStyle name="통_3차공사 설계내역서(100억)_내지농로(변경)_돈지수량산출" xfId="1348" xr:uid="{00000000-0005-0000-0000-00000A160000}"/>
    <cellStyle name="통_3차공사 설계내역서(100억)_능양수량산출" xfId="1349" xr:uid="{00000000-0005-0000-0000-00000B160000}"/>
    <cellStyle name="통_3차공사 설계내역서(100억)_능양수량산출_돈지수량산출" xfId="1350" xr:uid="{00000000-0005-0000-0000-00000C160000}"/>
    <cellStyle name="통_3차공사 설계내역서(100억)_돈지안길" xfId="1351" xr:uid="{00000000-0005-0000-0000-00000D160000}"/>
    <cellStyle name="통_3차공사 설계내역서(100억)_돈지안길_배수로" xfId="1352" xr:uid="{00000000-0005-0000-0000-00000E160000}"/>
    <cellStyle name="통_3차공사 설계내역서(100억)_돈지안길1000" xfId="1353" xr:uid="{00000000-0005-0000-0000-00000F160000}"/>
    <cellStyle name="통_3차공사 설계내역서(100억)_돈지안길1000_배수로" xfId="1354" xr:uid="{00000000-0005-0000-0000-000010160000}"/>
    <cellStyle name="통_3차공사 설계내역서(100억)_배수로" xfId="1355" xr:uid="{00000000-0005-0000-0000-000011160000}"/>
    <cellStyle name="통_3차공사 설계내역서(100억)_배수로_배수로" xfId="1356" xr:uid="{00000000-0005-0000-0000-000012160000}"/>
    <cellStyle name="통_3차공사-1회" xfId="1357" xr:uid="{00000000-0005-0000-0000-000013160000}"/>
    <cellStyle name="통_3차공사-1회_내지농로(변경)" xfId="1358" xr:uid="{00000000-0005-0000-0000-000014160000}"/>
    <cellStyle name="통_3차공사-1회_내지농로(변경)_돈지수량산출" xfId="1359" xr:uid="{00000000-0005-0000-0000-000015160000}"/>
    <cellStyle name="통_3차공사-1회_능양수량산출" xfId="1360" xr:uid="{00000000-0005-0000-0000-000016160000}"/>
    <cellStyle name="통_3차공사-1회_능양수량산출_돈지수량산출" xfId="1361" xr:uid="{00000000-0005-0000-0000-000017160000}"/>
    <cellStyle name="통_3차공사-1회_돈지안길" xfId="1362" xr:uid="{00000000-0005-0000-0000-000018160000}"/>
    <cellStyle name="통_3차공사-1회_돈지안길_배수로" xfId="1363" xr:uid="{00000000-0005-0000-0000-000019160000}"/>
    <cellStyle name="통_3차공사-1회_돈지안길1000" xfId="1364" xr:uid="{00000000-0005-0000-0000-00001A160000}"/>
    <cellStyle name="통_3차공사-1회_돈지안길1000_배수로" xfId="1365" xr:uid="{00000000-0005-0000-0000-00001B160000}"/>
    <cellStyle name="통_3차공사-1회_배수로" xfId="1366" xr:uid="{00000000-0005-0000-0000-00001C160000}"/>
    <cellStyle name="통_3차공사-1회_배수로_배수로" xfId="1367" xr:uid="{00000000-0005-0000-0000-00001D160000}"/>
    <cellStyle name="통_가야의 땅(실시설계)" xfId="1368" xr:uid="{00000000-0005-0000-0000-00001E160000}"/>
    <cellStyle name="통_가야의땅(환경 및 재해)" xfId="1369" xr:uid="{00000000-0005-0000-0000-00001F160000}"/>
    <cellStyle name="통_기성청구내역(3차-1회)" xfId="1370" xr:uid="{00000000-0005-0000-0000-000020160000}"/>
    <cellStyle name="통_기성청구내역(3차-1회)_내지농로(변경)" xfId="1371" xr:uid="{00000000-0005-0000-0000-000021160000}"/>
    <cellStyle name="통_기성청구내역(3차-1회)_내지농로(변경)_돈지수량산출" xfId="1372" xr:uid="{00000000-0005-0000-0000-000022160000}"/>
    <cellStyle name="통_기성청구내역(3차-1회)_능양수량산출" xfId="1373" xr:uid="{00000000-0005-0000-0000-000023160000}"/>
    <cellStyle name="통_기성청구내역(3차-1회)_능양수량산출_돈지수량산출" xfId="1374" xr:uid="{00000000-0005-0000-0000-000024160000}"/>
    <cellStyle name="통_기성청구내역(3차-1회)_돈지안길" xfId="1375" xr:uid="{00000000-0005-0000-0000-000025160000}"/>
    <cellStyle name="통_기성청구내역(3차-1회)_돈지안길_배수로" xfId="1376" xr:uid="{00000000-0005-0000-0000-000026160000}"/>
    <cellStyle name="통_기성청구내역(3차-1회)_돈지안길1000" xfId="1377" xr:uid="{00000000-0005-0000-0000-000027160000}"/>
    <cellStyle name="통_기성청구내역(3차-1회)_돈지안길1000_배수로" xfId="1378" xr:uid="{00000000-0005-0000-0000-000028160000}"/>
    <cellStyle name="통_기성청구내역(3차-1회)_배수로" xfId="1379" xr:uid="{00000000-0005-0000-0000-000029160000}"/>
    <cellStyle name="통_기성청구내역(3차-1회)_배수로_배수로" xfId="1380" xr:uid="{00000000-0005-0000-0000-00002A160000}"/>
    <cellStyle name="통_기성청구내역(3차공사)" xfId="1381" xr:uid="{00000000-0005-0000-0000-00002B160000}"/>
    <cellStyle name="통_기성청구내역(3차공사)_내지농로(변경)" xfId="1382" xr:uid="{00000000-0005-0000-0000-00002C160000}"/>
    <cellStyle name="통_기성청구내역(3차공사)_내지농로(변경)_돈지수량산출" xfId="1383" xr:uid="{00000000-0005-0000-0000-00002D160000}"/>
    <cellStyle name="통_기성청구내역(3차공사)_능양수량산출" xfId="1384" xr:uid="{00000000-0005-0000-0000-00002E160000}"/>
    <cellStyle name="통_기성청구내역(3차공사)_능양수량산출_돈지수량산출" xfId="1385" xr:uid="{00000000-0005-0000-0000-00002F160000}"/>
    <cellStyle name="통_기성청구내역(3차공사)_돈지안길" xfId="1386" xr:uid="{00000000-0005-0000-0000-000030160000}"/>
    <cellStyle name="통_기성청구내역(3차공사)_돈지안길_배수로" xfId="1387" xr:uid="{00000000-0005-0000-0000-000031160000}"/>
    <cellStyle name="통_기성청구내역(3차공사)_돈지안길1000" xfId="1388" xr:uid="{00000000-0005-0000-0000-000032160000}"/>
    <cellStyle name="통_기성청구내역(3차공사)_돈지안길1000_배수로" xfId="1389" xr:uid="{00000000-0005-0000-0000-000033160000}"/>
    <cellStyle name="통_기성청구내역(3차공사)_배수로" xfId="1390" xr:uid="{00000000-0005-0000-0000-000034160000}"/>
    <cellStyle name="통_기성청구내역(3차공사)_배수로_배수로" xfId="1391" xr:uid="{00000000-0005-0000-0000-000035160000}"/>
    <cellStyle name="통_내지농로(변경)" xfId="1392" xr:uid="{00000000-0005-0000-0000-000036160000}"/>
    <cellStyle name="통_내지농로(변경)_돈지수량산출" xfId="1393" xr:uid="{00000000-0005-0000-0000-000037160000}"/>
    <cellStyle name="통_능양수량산출" xfId="1394" xr:uid="{00000000-0005-0000-0000-000038160000}"/>
    <cellStyle name="통_능양수량산출_돈지수량산출" xfId="1395" xr:uid="{00000000-0005-0000-0000-000039160000}"/>
    <cellStyle name="통_돈지안길" xfId="1396" xr:uid="{00000000-0005-0000-0000-00003A160000}"/>
    <cellStyle name="통_돈지안길_배수로" xfId="1397" xr:uid="{00000000-0005-0000-0000-00003B160000}"/>
    <cellStyle name="통_돈지안길1000" xfId="1398" xr:uid="{00000000-0005-0000-0000-00003C160000}"/>
    <cellStyle name="통_돈지안길1000_배수로" xfId="1399" xr:uid="{00000000-0005-0000-0000-00003D160000}"/>
    <cellStyle name="통_배수로" xfId="1400" xr:uid="{00000000-0005-0000-0000-00003E160000}"/>
    <cellStyle name="통_배수로_배수로" xfId="1401" xr:uid="{00000000-0005-0000-0000-00003F160000}"/>
    <cellStyle name="통_백학세천1" xfId="1402" xr:uid="{00000000-0005-0000-0000-000040160000}"/>
    <cellStyle name="통_백학세천1_내지농로(변경)" xfId="1403" xr:uid="{00000000-0005-0000-0000-000041160000}"/>
    <cellStyle name="통_백학세천1_돈지수량산출" xfId="1404" xr:uid="{00000000-0005-0000-0000-000042160000}"/>
    <cellStyle name="통_부대공" xfId="1405" xr:uid="{00000000-0005-0000-0000-000043160000}"/>
    <cellStyle name="통_부대공사" xfId="1406" xr:uid="{00000000-0005-0000-0000-000044160000}"/>
    <cellStyle name="통_부대공사단위수량" xfId="1407" xr:uid="{00000000-0005-0000-0000-000045160000}"/>
    <cellStyle name="통_수량산출서(수정)_01-토공_02-배수공" xfId="5827" xr:uid="{00000000-0005-0000-0000-000046160000}"/>
    <cellStyle name="통_수량산출서(수정)_01-토공_02-배수공_2006 가지산도립공원 등산로 정비사업" xfId="5828" xr:uid="{00000000-0005-0000-0000-000047160000}"/>
    <cellStyle name="통_수량산출서(수정)_01-토공_02-배수공_2006 가지산도립공원 등산로 정비사업_2006 가지산도립공원 등산로 정비사업" xfId="5829" xr:uid="{00000000-0005-0000-0000-000048160000}"/>
    <cellStyle name="통_수량산출서(수정)_01-토공_02-배수공_2006 가지산도립공원 등산로 정비사업_2006가지산도립공원등산로정비공사" xfId="5830" xr:uid="{00000000-0005-0000-0000-000049160000}"/>
    <cellStyle name="통_수량산출서(수정)_01-토공_02-배수공_2006 가지산도립공원 등산로 정비사업_2006밀양시가지산도립공원등산로정비공사" xfId="5831" xr:uid="{00000000-0005-0000-0000-00004A160000}"/>
    <cellStyle name="통_수량산출서(수정)_01-토공_02-배수공_2006 가지산도립공원 등산로 정비사업_가지산도립공원등산로정비공사" xfId="5832" xr:uid="{00000000-0005-0000-0000-00004B160000}"/>
    <cellStyle name="통_수량산출서(수정)_02-배수공" xfId="5833" xr:uid="{00000000-0005-0000-0000-00004C160000}"/>
    <cellStyle name="통_수량산출서(수정)_02-배수공_02-배수공" xfId="5834" xr:uid="{00000000-0005-0000-0000-00004D160000}"/>
    <cellStyle name="통_수량산출서(수정)_02-배수공_02-배수공_2006 가지산도립공원 등산로 정비사업" xfId="5835" xr:uid="{00000000-0005-0000-0000-00004E160000}"/>
    <cellStyle name="통_수량산출서(수정)_02-배수공_02-배수공_2006 가지산도립공원 등산로 정비사업_2006 가지산도립공원 등산로 정비사업" xfId="5836" xr:uid="{00000000-0005-0000-0000-00004F160000}"/>
    <cellStyle name="통_수량산출서(수정)_02-배수공_02-배수공_2006 가지산도립공원 등산로 정비사업_2006가지산도립공원등산로정비공사" xfId="5837" xr:uid="{00000000-0005-0000-0000-000050160000}"/>
    <cellStyle name="통_수량산출서(수정)_02-배수공_02-배수공_2006 가지산도립공원 등산로 정비사업_2006밀양시가지산도립공원등산로정비공사" xfId="5838" xr:uid="{00000000-0005-0000-0000-000051160000}"/>
    <cellStyle name="통_수량산출서(수정)_02-배수공_02-배수공_2006 가지산도립공원 등산로 정비사업_가지산도립공원등산로정비공사" xfId="5839" xr:uid="{00000000-0005-0000-0000-000052160000}"/>
    <cellStyle name="통_수량산출서(수정)_02-배수공_2006 가지산도립공원 등산로 정비사업" xfId="5840" xr:uid="{00000000-0005-0000-0000-000053160000}"/>
    <cellStyle name="통_수량산출서(수정)_02-배수공_2006 가지산도립공원 등산로 정비사업_2006 가지산도립공원 등산로 정비사업" xfId="5841" xr:uid="{00000000-0005-0000-0000-000054160000}"/>
    <cellStyle name="통_수량산출서(수정)_02-배수공_2006 가지산도립공원 등산로 정비사업_2006가지산도립공원등산로정비공사" xfId="5842" xr:uid="{00000000-0005-0000-0000-000055160000}"/>
    <cellStyle name="통_수량산출서(수정)_02-배수공_2006 가지산도립공원 등산로 정비사업_2006밀양시가지산도립공원등산로정비공사" xfId="5843" xr:uid="{00000000-0005-0000-0000-000056160000}"/>
    <cellStyle name="통_수량산출서(수정)_02-배수공_2006 가지산도립공원 등산로 정비사업_가지산도립공원등산로정비공사" xfId="5844" xr:uid="{00000000-0005-0000-0000-000057160000}"/>
    <cellStyle name="통_수량산출서(수정)_04-포장공_02-배수공" xfId="5845" xr:uid="{00000000-0005-0000-0000-000058160000}"/>
    <cellStyle name="통_수량산출서(수정)_04-포장공_02-배수공_2006 가지산도립공원 등산로 정비사업" xfId="5846" xr:uid="{00000000-0005-0000-0000-000059160000}"/>
    <cellStyle name="통_수량산출서(수정)_04-포장공_02-배수공_2006 가지산도립공원 등산로 정비사업_2006 가지산도립공원 등산로 정비사업" xfId="5847" xr:uid="{00000000-0005-0000-0000-00005A160000}"/>
    <cellStyle name="통_수량산출서(수정)_04-포장공_02-배수공_2006 가지산도립공원 등산로 정비사업_2006가지산도립공원등산로정비공사" xfId="5848" xr:uid="{00000000-0005-0000-0000-00005B160000}"/>
    <cellStyle name="통_수량산출서(수정)_04-포장공_02-배수공_2006 가지산도립공원 등산로 정비사업_2006밀양시가지산도립공원등산로정비공사" xfId="5849" xr:uid="{00000000-0005-0000-0000-00005C160000}"/>
    <cellStyle name="통_수량산출서(수정)_04-포장공_02-배수공_2006 가지산도립공원 등산로 정비사업_가지산도립공원등산로정비공사" xfId="5850" xr:uid="{00000000-0005-0000-0000-00005D160000}"/>
    <cellStyle name="통_수량산출서(수정)_06-부대공_02-배수공" xfId="5851" xr:uid="{00000000-0005-0000-0000-00005E160000}"/>
    <cellStyle name="통_수량산출서(수정)_06-부대공_02-배수공_2006 가지산도립공원 등산로 정비사업" xfId="5852" xr:uid="{00000000-0005-0000-0000-00005F160000}"/>
    <cellStyle name="통_수량산출서(수정)_06-부대공_02-배수공_2006 가지산도립공원 등산로 정비사업_2006 가지산도립공원 등산로 정비사업" xfId="5853" xr:uid="{00000000-0005-0000-0000-000060160000}"/>
    <cellStyle name="통_수량산출서(수정)_06-부대공_02-배수공_2006 가지산도립공원 등산로 정비사업_2006가지산도립공원등산로정비공사" xfId="5854" xr:uid="{00000000-0005-0000-0000-000061160000}"/>
    <cellStyle name="통_수량산출서(수정)_06-부대공_02-배수공_2006 가지산도립공원 등산로 정비사업_2006밀양시가지산도립공원등산로정비공사" xfId="5855" xr:uid="{00000000-0005-0000-0000-000062160000}"/>
    <cellStyle name="통_수량산출서(수정)_06-부대공_02-배수공_2006 가지산도립공원 등산로 정비사업_가지산도립공원등산로정비공사" xfId="5856" xr:uid="{00000000-0005-0000-0000-000063160000}"/>
    <cellStyle name="통_청구내역" xfId="1408" xr:uid="{00000000-0005-0000-0000-000064160000}"/>
    <cellStyle name="통_청구내역_내지농로(변경)" xfId="1409" xr:uid="{00000000-0005-0000-0000-000065160000}"/>
    <cellStyle name="통_청구내역_내지농로(변경)_돈지수량산출" xfId="1410" xr:uid="{00000000-0005-0000-0000-000066160000}"/>
    <cellStyle name="통_청구내역_능양수량산출" xfId="1411" xr:uid="{00000000-0005-0000-0000-000067160000}"/>
    <cellStyle name="통_청구내역_능양수량산출_돈지수량산출" xfId="1412" xr:uid="{00000000-0005-0000-0000-000068160000}"/>
    <cellStyle name="통_청구내역_돈지안길" xfId="1413" xr:uid="{00000000-0005-0000-0000-000069160000}"/>
    <cellStyle name="통_청구내역_돈지안길_배수로" xfId="1414" xr:uid="{00000000-0005-0000-0000-00006A160000}"/>
    <cellStyle name="통_청구내역_돈지안길1000" xfId="1415" xr:uid="{00000000-0005-0000-0000-00006B160000}"/>
    <cellStyle name="통_청구내역_돈지안길1000_배수로" xfId="1416" xr:uid="{00000000-0005-0000-0000-00006C160000}"/>
    <cellStyle name="통_청구내역_배수로" xfId="1417" xr:uid="{00000000-0005-0000-0000-00006D160000}"/>
    <cellStyle name="통_청구내역_배수로_배수로" xfId="1418" xr:uid="{00000000-0005-0000-0000-00006E160000}"/>
    <cellStyle name="통_태풍가드레일변경" xfId="1419" xr:uid="{00000000-0005-0000-0000-00006F160000}"/>
    <cellStyle name="통_통영생태숲 사전재해내역서 - 081002 " xfId="1420" xr:uid="{00000000-0005-0000-0000-000070160000}"/>
    <cellStyle name="통화 [" xfId="1421" xr:uid="{00000000-0005-0000-0000-000071160000}"/>
    <cellStyle name="통화 [0] 2" xfId="5857" xr:uid="{00000000-0005-0000-0000-000072160000}"/>
    <cellStyle name="통화 [0] 2 2" xfId="5858" xr:uid="{00000000-0005-0000-0000-000073160000}"/>
    <cellStyle name="통화 [0] 3" xfId="5859" xr:uid="{00000000-0005-0000-0000-000074160000}"/>
    <cellStyle name="통화 [0] 3 2" xfId="5860" xr:uid="{00000000-0005-0000-0000-000075160000}"/>
    <cellStyle name="통화 [0] 4" xfId="5861" xr:uid="{00000000-0005-0000-0000-000076160000}"/>
    <cellStyle name="퍼센트" xfId="1422" xr:uid="{00000000-0005-0000-0000-000077160000}"/>
    <cellStyle name="퍼센트 2" xfId="5862" xr:uid="{00000000-0005-0000-0000-000078160000}"/>
    <cellStyle name="퍼센트 2 2" xfId="5863" xr:uid="{00000000-0005-0000-0000-000079160000}"/>
    <cellStyle name="퍼센트 3" xfId="5864" xr:uid="{00000000-0005-0000-0000-00007A160000}"/>
    <cellStyle name="퍼센트 4" xfId="5865" xr:uid="{00000000-0005-0000-0000-00007B160000}"/>
    <cellStyle name="표" xfId="1423" xr:uid="{00000000-0005-0000-0000-00007C160000}"/>
    <cellStyle name="표_01-토공_02-배수공" xfId="5866" xr:uid="{00000000-0005-0000-0000-00007D160000}"/>
    <cellStyle name="표_01-토공_02-배수공_2006 가지산도립공원 등산로 정비사업" xfId="5867" xr:uid="{00000000-0005-0000-0000-00007E160000}"/>
    <cellStyle name="표_01-토공_02-배수공_2006 가지산도립공원 등산로 정비사업_2006 가지산도립공원 등산로 정비사업" xfId="5868" xr:uid="{00000000-0005-0000-0000-00007F160000}"/>
    <cellStyle name="표_01-토공_02-배수공_2006 가지산도립공원 등산로 정비사업_2006가지산도립공원등산로정비공사" xfId="5869" xr:uid="{00000000-0005-0000-0000-000080160000}"/>
    <cellStyle name="표_01-토공_02-배수공_2006 가지산도립공원 등산로 정비사업_2006밀양시가지산도립공원등산로정비공사" xfId="5870" xr:uid="{00000000-0005-0000-0000-000081160000}"/>
    <cellStyle name="표_01-토공_02-배수공_2006 가지산도립공원 등산로 정비사업_가지산도립공원등산로정비공사" xfId="5871" xr:uid="{00000000-0005-0000-0000-000082160000}"/>
    <cellStyle name="표_02-배수공" xfId="5872" xr:uid="{00000000-0005-0000-0000-000083160000}"/>
    <cellStyle name="표_02-배수공_02-배수공" xfId="5873" xr:uid="{00000000-0005-0000-0000-000084160000}"/>
    <cellStyle name="표_02-배수공_02-배수공_2006 가지산도립공원 등산로 정비사업" xfId="5874" xr:uid="{00000000-0005-0000-0000-000085160000}"/>
    <cellStyle name="표_02-배수공_02-배수공_2006 가지산도립공원 등산로 정비사업_2006 가지산도립공원 등산로 정비사업" xfId="5875" xr:uid="{00000000-0005-0000-0000-000086160000}"/>
    <cellStyle name="표_02-배수공_02-배수공_2006 가지산도립공원 등산로 정비사업_2006가지산도립공원등산로정비공사" xfId="5876" xr:uid="{00000000-0005-0000-0000-000087160000}"/>
    <cellStyle name="표_02-배수공_02-배수공_2006 가지산도립공원 등산로 정비사업_2006밀양시가지산도립공원등산로정비공사" xfId="5877" xr:uid="{00000000-0005-0000-0000-000088160000}"/>
    <cellStyle name="표_02-배수공_02-배수공_2006 가지산도립공원 등산로 정비사업_가지산도립공원등산로정비공사" xfId="5878" xr:uid="{00000000-0005-0000-0000-000089160000}"/>
    <cellStyle name="표_02-배수공_2006 가지산도립공원 등산로 정비사업" xfId="5879" xr:uid="{00000000-0005-0000-0000-00008A160000}"/>
    <cellStyle name="표_02-배수공_2006 가지산도립공원 등산로 정비사업_2006 가지산도립공원 등산로 정비사업" xfId="5880" xr:uid="{00000000-0005-0000-0000-00008B160000}"/>
    <cellStyle name="표_02-배수공_2006 가지산도립공원 등산로 정비사업_2006가지산도립공원등산로정비공사" xfId="5881" xr:uid="{00000000-0005-0000-0000-00008C160000}"/>
    <cellStyle name="표_02-배수공_2006 가지산도립공원 등산로 정비사업_2006밀양시가지산도립공원등산로정비공사" xfId="5882" xr:uid="{00000000-0005-0000-0000-00008D160000}"/>
    <cellStyle name="표_02-배수공_2006 가지산도립공원 등산로 정비사업_가지산도립공원등산로정비공사" xfId="5883" xr:uid="{00000000-0005-0000-0000-00008E160000}"/>
    <cellStyle name="표_04-포장공_02-배수공" xfId="5884" xr:uid="{00000000-0005-0000-0000-00008F160000}"/>
    <cellStyle name="표_04-포장공_02-배수공_2006 가지산도립공원 등산로 정비사업" xfId="5885" xr:uid="{00000000-0005-0000-0000-000090160000}"/>
    <cellStyle name="표_04-포장공_02-배수공_2006 가지산도립공원 등산로 정비사업_2006 가지산도립공원 등산로 정비사업" xfId="5886" xr:uid="{00000000-0005-0000-0000-000091160000}"/>
    <cellStyle name="표_04-포장공_02-배수공_2006 가지산도립공원 등산로 정비사업_2006가지산도립공원등산로정비공사" xfId="5887" xr:uid="{00000000-0005-0000-0000-000092160000}"/>
    <cellStyle name="표_04-포장공_02-배수공_2006 가지산도립공원 등산로 정비사업_2006밀양시가지산도립공원등산로정비공사" xfId="5888" xr:uid="{00000000-0005-0000-0000-000093160000}"/>
    <cellStyle name="표_04-포장공_02-배수공_2006 가지산도립공원 등산로 정비사업_가지산도립공원등산로정비공사" xfId="5889" xr:uid="{00000000-0005-0000-0000-000094160000}"/>
    <cellStyle name="표_06-부대공_02-배수공" xfId="5890" xr:uid="{00000000-0005-0000-0000-000095160000}"/>
    <cellStyle name="표_06-부대공_02-배수공_2006 가지산도립공원 등산로 정비사업" xfId="5891" xr:uid="{00000000-0005-0000-0000-000096160000}"/>
    <cellStyle name="표_06-부대공_02-배수공_2006 가지산도립공원 등산로 정비사업_2006 가지산도립공원 등산로 정비사업" xfId="5892" xr:uid="{00000000-0005-0000-0000-000097160000}"/>
    <cellStyle name="표_06-부대공_02-배수공_2006 가지산도립공원 등산로 정비사업_2006가지산도립공원등산로정비공사" xfId="5893" xr:uid="{00000000-0005-0000-0000-000098160000}"/>
    <cellStyle name="표_06-부대공_02-배수공_2006 가지산도립공원 등산로 정비사업_2006밀양시가지산도립공원등산로정비공사" xfId="5894" xr:uid="{00000000-0005-0000-0000-000099160000}"/>
    <cellStyle name="표_06-부대공_02-배수공_2006 가지산도립공원 등산로 정비사업_가지산도립공원등산로정비공사" xfId="5895" xr:uid="{00000000-0005-0000-0000-00009A160000}"/>
    <cellStyle name="표_3차1회-당초제출" xfId="1424" xr:uid="{00000000-0005-0000-0000-00009B160000}"/>
    <cellStyle name="표_3차1회-당초제출_내지농로(변경)" xfId="1425" xr:uid="{00000000-0005-0000-0000-00009C160000}"/>
    <cellStyle name="표_3차1회-당초제출_내지농로(변경)_돈지수량산출" xfId="1426" xr:uid="{00000000-0005-0000-0000-00009D160000}"/>
    <cellStyle name="표_3차1회-당초제출_능양수량산출" xfId="1427" xr:uid="{00000000-0005-0000-0000-00009E160000}"/>
    <cellStyle name="표_3차1회-당초제출_능양수량산출_돈지수량산출" xfId="1428" xr:uid="{00000000-0005-0000-0000-00009F160000}"/>
    <cellStyle name="표_3차1회-당초제출_돈지안길" xfId="1429" xr:uid="{00000000-0005-0000-0000-0000A0160000}"/>
    <cellStyle name="표_3차1회-당초제출_돈지안길_배수로" xfId="1430" xr:uid="{00000000-0005-0000-0000-0000A1160000}"/>
    <cellStyle name="표_3차1회-당초제출_돈지안길1000" xfId="1431" xr:uid="{00000000-0005-0000-0000-0000A2160000}"/>
    <cellStyle name="표_3차1회-당초제출_돈지안길1000_배수로" xfId="1432" xr:uid="{00000000-0005-0000-0000-0000A3160000}"/>
    <cellStyle name="표_3차1회-당초제출_배수로" xfId="1433" xr:uid="{00000000-0005-0000-0000-0000A4160000}"/>
    <cellStyle name="표_3차1회-당초제출_배수로_배수로" xfId="1434" xr:uid="{00000000-0005-0000-0000-0000A5160000}"/>
    <cellStyle name="표_3차공사 설계내역서(100억)" xfId="1435" xr:uid="{00000000-0005-0000-0000-0000A6160000}"/>
    <cellStyle name="표_3차공사 설계내역서(100억)_내지농로(변경)" xfId="1436" xr:uid="{00000000-0005-0000-0000-0000A7160000}"/>
    <cellStyle name="표_3차공사 설계내역서(100억)_내지농로(변경)_돈지수량산출" xfId="1437" xr:uid="{00000000-0005-0000-0000-0000A8160000}"/>
    <cellStyle name="표_3차공사 설계내역서(100억)_능양수량산출" xfId="1438" xr:uid="{00000000-0005-0000-0000-0000A9160000}"/>
    <cellStyle name="표_3차공사 설계내역서(100억)_능양수량산출_돈지수량산출" xfId="1439" xr:uid="{00000000-0005-0000-0000-0000AA160000}"/>
    <cellStyle name="표_3차공사 설계내역서(100억)_돈지안길" xfId="1440" xr:uid="{00000000-0005-0000-0000-0000AB160000}"/>
    <cellStyle name="표_3차공사 설계내역서(100억)_돈지안길_배수로" xfId="1441" xr:uid="{00000000-0005-0000-0000-0000AC160000}"/>
    <cellStyle name="표_3차공사 설계내역서(100억)_돈지안길1000" xfId="1442" xr:uid="{00000000-0005-0000-0000-0000AD160000}"/>
    <cellStyle name="표_3차공사 설계내역서(100억)_돈지안길1000_배수로" xfId="1443" xr:uid="{00000000-0005-0000-0000-0000AE160000}"/>
    <cellStyle name="표_3차공사 설계내역서(100억)_배수로" xfId="1444" xr:uid="{00000000-0005-0000-0000-0000AF160000}"/>
    <cellStyle name="표_3차공사 설계내역서(100억)_배수로_배수로" xfId="1445" xr:uid="{00000000-0005-0000-0000-0000B0160000}"/>
    <cellStyle name="표_3차공사-1회" xfId="1446" xr:uid="{00000000-0005-0000-0000-0000B1160000}"/>
    <cellStyle name="표_3차공사-1회_내지농로(변경)" xfId="1447" xr:uid="{00000000-0005-0000-0000-0000B2160000}"/>
    <cellStyle name="표_3차공사-1회_내지농로(변경)_돈지수량산출" xfId="1448" xr:uid="{00000000-0005-0000-0000-0000B3160000}"/>
    <cellStyle name="표_3차공사-1회_능양수량산출" xfId="1449" xr:uid="{00000000-0005-0000-0000-0000B4160000}"/>
    <cellStyle name="표_3차공사-1회_능양수량산출_돈지수량산출" xfId="1450" xr:uid="{00000000-0005-0000-0000-0000B5160000}"/>
    <cellStyle name="표_3차공사-1회_돈지안길" xfId="1451" xr:uid="{00000000-0005-0000-0000-0000B6160000}"/>
    <cellStyle name="표_3차공사-1회_돈지안길_배수로" xfId="1452" xr:uid="{00000000-0005-0000-0000-0000B7160000}"/>
    <cellStyle name="표_3차공사-1회_돈지안길1000" xfId="1453" xr:uid="{00000000-0005-0000-0000-0000B8160000}"/>
    <cellStyle name="표_3차공사-1회_돈지안길1000_배수로" xfId="1454" xr:uid="{00000000-0005-0000-0000-0000B9160000}"/>
    <cellStyle name="표_3차공사-1회_배수로" xfId="1455" xr:uid="{00000000-0005-0000-0000-0000BA160000}"/>
    <cellStyle name="표_3차공사-1회_배수로_배수로" xfId="1456" xr:uid="{00000000-0005-0000-0000-0000BB160000}"/>
    <cellStyle name="표_가야의 땅(실시설계)" xfId="1457" xr:uid="{00000000-0005-0000-0000-0000BC160000}"/>
    <cellStyle name="표_가야의땅(환경 및 재해)" xfId="1458" xr:uid="{00000000-0005-0000-0000-0000BD160000}"/>
    <cellStyle name="표_기성청구내역(3차-1회)" xfId="1459" xr:uid="{00000000-0005-0000-0000-0000BE160000}"/>
    <cellStyle name="표_기성청구내역(3차-1회)_내지농로(변경)" xfId="1460" xr:uid="{00000000-0005-0000-0000-0000BF160000}"/>
    <cellStyle name="표_기성청구내역(3차-1회)_내지농로(변경)_돈지수량산출" xfId="1461" xr:uid="{00000000-0005-0000-0000-0000C0160000}"/>
    <cellStyle name="표_기성청구내역(3차-1회)_능양수량산출" xfId="1462" xr:uid="{00000000-0005-0000-0000-0000C1160000}"/>
    <cellStyle name="표_기성청구내역(3차-1회)_능양수량산출_돈지수량산출" xfId="1463" xr:uid="{00000000-0005-0000-0000-0000C2160000}"/>
    <cellStyle name="표_기성청구내역(3차-1회)_돈지안길" xfId="1464" xr:uid="{00000000-0005-0000-0000-0000C3160000}"/>
    <cellStyle name="표_기성청구내역(3차-1회)_돈지안길_배수로" xfId="1465" xr:uid="{00000000-0005-0000-0000-0000C4160000}"/>
    <cellStyle name="표_기성청구내역(3차-1회)_돈지안길1000" xfId="1466" xr:uid="{00000000-0005-0000-0000-0000C5160000}"/>
    <cellStyle name="표_기성청구내역(3차-1회)_돈지안길1000_배수로" xfId="1467" xr:uid="{00000000-0005-0000-0000-0000C6160000}"/>
    <cellStyle name="표_기성청구내역(3차-1회)_배수로" xfId="1468" xr:uid="{00000000-0005-0000-0000-0000C7160000}"/>
    <cellStyle name="표_기성청구내역(3차-1회)_배수로_배수로" xfId="1469" xr:uid="{00000000-0005-0000-0000-0000C8160000}"/>
    <cellStyle name="표_기성청구내역(3차공사)" xfId="1470" xr:uid="{00000000-0005-0000-0000-0000C9160000}"/>
    <cellStyle name="표_기성청구내역(3차공사)_내지농로(변경)" xfId="1471" xr:uid="{00000000-0005-0000-0000-0000CA160000}"/>
    <cellStyle name="표_기성청구내역(3차공사)_내지농로(변경)_돈지수량산출" xfId="1472" xr:uid="{00000000-0005-0000-0000-0000CB160000}"/>
    <cellStyle name="표_기성청구내역(3차공사)_능양수량산출" xfId="1473" xr:uid="{00000000-0005-0000-0000-0000CC160000}"/>
    <cellStyle name="표_기성청구내역(3차공사)_능양수량산출_돈지수량산출" xfId="1474" xr:uid="{00000000-0005-0000-0000-0000CD160000}"/>
    <cellStyle name="표_기성청구내역(3차공사)_돈지안길" xfId="1475" xr:uid="{00000000-0005-0000-0000-0000CE160000}"/>
    <cellStyle name="표_기성청구내역(3차공사)_돈지안길_배수로" xfId="1476" xr:uid="{00000000-0005-0000-0000-0000CF160000}"/>
    <cellStyle name="표_기성청구내역(3차공사)_돈지안길1000" xfId="1477" xr:uid="{00000000-0005-0000-0000-0000D0160000}"/>
    <cellStyle name="표_기성청구내역(3차공사)_돈지안길1000_배수로" xfId="1478" xr:uid="{00000000-0005-0000-0000-0000D1160000}"/>
    <cellStyle name="표_기성청구내역(3차공사)_배수로" xfId="1479" xr:uid="{00000000-0005-0000-0000-0000D2160000}"/>
    <cellStyle name="표_기성청구내역(3차공사)_배수로_배수로" xfId="1480" xr:uid="{00000000-0005-0000-0000-0000D3160000}"/>
    <cellStyle name="표_내지농로(변경)" xfId="1481" xr:uid="{00000000-0005-0000-0000-0000D4160000}"/>
    <cellStyle name="표_내지농로(변경)_돈지수량산출" xfId="1482" xr:uid="{00000000-0005-0000-0000-0000D5160000}"/>
    <cellStyle name="표_능양수량산출" xfId="1483" xr:uid="{00000000-0005-0000-0000-0000D6160000}"/>
    <cellStyle name="표_능양수량산출_돈지수량산출" xfId="1484" xr:uid="{00000000-0005-0000-0000-0000D7160000}"/>
    <cellStyle name="표_돈지안길" xfId="1485" xr:uid="{00000000-0005-0000-0000-0000D8160000}"/>
    <cellStyle name="표_돈지안길_배수로" xfId="1486" xr:uid="{00000000-0005-0000-0000-0000D9160000}"/>
    <cellStyle name="표_돈지안길1000" xfId="1487" xr:uid="{00000000-0005-0000-0000-0000DA160000}"/>
    <cellStyle name="표_돈지안길1000_배수로" xfId="1488" xr:uid="{00000000-0005-0000-0000-0000DB160000}"/>
    <cellStyle name="표_배수로" xfId="1489" xr:uid="{00000000-0005-0000-0000-0000DC160000}"/>
    <cellStyle name="표_배수로_배수로" xfId="1490" xr:uid="{00000000-0005-0000-0000-0000DD160000}"/>
    <cellStyle name="표_백학세천1" xfId="1491" xr:uid="{00000000-0005-0000-0000-0000DE160000}"/>
    <cellStyle name="표_백학세천1_내지농로(변경)" xfId="1492" xr:uid="{00000000-0005-0000-0000-0000DF160000}"/>
    <cellStyle name="표_백학세천1_돈지수량산출" xfId="1493" xr:uid="{00000000-0005-0000-0000-0000E0160000}"/>
    <cellStyle name="표_부대공" xfId="1494" xr:uid="{00000000-0005-0000-0000-0000E1160000}"/>
    <cellStyle name="표_부대공사" xfId="1495" xr:uid="{00000000-0005-0000-0000-0000E2160000}"/>
    <cellStyle name="표_부대공사단위수량" xfId="1496" xr:uid="{00000000-0005-0000-0000-0000E3160000}"/>
    <cellStyle name="표_수량산출서(수정)_01-토공_02-배수공" xfId="5896" xr:uid="{00000000-0005-0000-0000-0000E4160000}"/>
    <cellStyle name="표_수량산출서(수정)_01-토공_02-배수공_2006 가지산도립공원 등산로 정비사업" xfId="5897" xr:uid="{00000000-0005-0000-0000-0000E5160000}"/>
    <cellStyle name="표_수량산출서(수정)_01-토공_02-배수공_2006 가지산도립공원 등산로 정비사업_2006 가지산도립공원 등산로 정비사업" xfId="5898" xr:uid="{00000000-0005-0000-0000-0000E6160000}"/>
    <cellStyle name="표_수량산출서(수정)_01-토공_02-배수공_2006 가지산도립공원 등산로 정비사업_2006가지산도립공원등산로정비공사" xfId="5899" xr:uid="{00000000-0005-0000-0000-0000E7160000}"/>
    <cellStyle name="표_수량산출서(수정)_01-토공_02-배수공_2006 가지산도립공원 등산로 정비사업_2006밀양시가지산도립공원등산로정비공사" xfId="5900" xr:uid="{00000000-0005-0000-0000-0000E8160000}"/>
    <cellStyle name="표_수량산출서(수정)_01-토공_02-배수공_2006 가지산도립공원 등산로 정비사업_가지산도립공원등산로정비공사" xfId="5901" xr:uid="{00000000-0005-0000-0000-0000E9160000}"/>
    <cellStyle name="표_수량산출서(수정)_02-배수공" xfId="5902" xr:uid="{00000000-0005-0000-0000-0000EA160000}"/>
    <cellStyle name="표_수량산출서(수정)_02-배수공_02-배수공" xfId="5903" xr:uid="{00000000-0005-0000-0000-0000EB160000}"/>
    <cellStyle name="표_수량산출서(수정)_02-배수공_02-배수공_2006 가지산도립공원 등산로 정비사업" xfId="5904" xr:uid="{00000000-0005-0000-0000-0000EC160000}"/>
    <cellStyle name="표_수량산출서(수정)_02-배수공_02-배수공_2006 가지산도립공원 등산로 정비사업_2006 가지산도립공원 등산로 정비사업" xfId="5905" xr:uid="{00000000-0005-0000-0000-0000ED160000}"/>
    <cellStyle name="표_수량산출서(수정)_02-배수공_02-배수공_2006 가지산도립공원 등산로 정비사업_2006가지산도립공원등산로정비공사" xfId="5906" xr:uid="{00000000-0005-0000-0000-0000EE160000}"/>
    <cellStyle name="표_수량산출서(수정)_02-배수공_02-배수공_2006 가지산도립공원 등산로 정비사업_2006밀양시가지산도립공원등산로정비공사" xfId="5907" xr:uid="{00000000-0005-0000-0000-0000EF160000}"/>
    <cellStyle name="표_수량산출서(수정)_02-배수공_02-배수공_2006 가지산도립공원 등산로 정비사업_가지산도립공원등산로정비공사" xfId="5908" xr:uid="{00000000-0005-0000-0000-0000F0160000}"/>
    <cellStyle name="표_수량산출서(수정)_02-배수공_2006 가지산도립공원 등산로 정비사업" xfId="5909" xr:uid="{00000000-0005-0000-0000-0000F1160000}"/>
    <cellStyle name="표_수량산출서(수정)_02-배수공_2006 가지산도립공원 등산로 정비사업_2006 가지산도립공원 등산로 정비사업" xfId="5910" xr:uid="{00000000-0005-0000-0000-0000F2160000}"/>
    <cellStyle name="표_수량산출서(수정)_02-배수공_2006 가지산도립공원 등산로 정비사업_2006가지산도립공원등산로정비공사" xfId="5911" xr:uid="{00000000-0005-0000-0000-0000F3160000}"/>
    <cellStyle name="표_수량산출서(수정)_02-배수공_2006 가지산도립공원 등산로 정비사업_2006밀양시가지산도립공원등산로정비공사" xfId="5912" xr:uid="{00000000-0005-0000-0000-0000F4160000}"/>
    <cellStyle name="표_수량산출서(수정)_02-배수공_2006 가지산도립공원 등산로 정비사업_가지산도립공원등산로정비공사" xfId="5913" xr:uid="{00000000-0005-0000-0000-0000F5160000}"/>
    <cellStyle name="표_수량산출서(수정)_04-포장공_02-배수공" xfId="5914" xr:uid="{00000000-0005-0000-0000-0000F6160000}"/>
    <cellStyle name="표_수량산출서(수정)_04-포장공_02-배수공_2006 가지산도립공원 등산로 정비사업" xfId="5915" xr:uid="{00000000-0005-0000-0000-0000F7160000}"/>
    <cellStyle name="표_수량산출서(수정)_04-포장공_02-배수공_2006 가지산도립공원 등산로 정비사업_2006 가지산도립공원 등산로 정비사업" xfId="5916" xr:uid="{00000000-0005-0000-0000-0000F8160000}"/>
    <cellStyle name="표_수량산출서(수정)_04-포장공_02-배수공_2006 가지산도립공원 등산로 정비사업_2006가지산도립공원등산로정비공사" xfId="5917" xr:uid="{00000000-0005-0000-0000-0000F9160000}"/>
    <cellStyle name="표_수량산출서(수정)_04-포장공_02-배수공_2006 가지산도립공원 등산로 정비사업_2006밀양시가지산도립공원등산로정비공사" xfId="5918" xr:uid="{00000000-0005-0000-0000-0000FA160000}"/>
    <cellStyle name="표_수량산출서(수정)_04-포장공_02-배수공_2006 가지산도립공원 등산로 정비사업_가지산도립공원등산로정비공사" xfId="5919" xr:uid="{00000000-0005-0000-0000-0000FB160000}"/>
    <cellStyle name="표_수량산출서(수정)_06-부대공_02-배수공" xfId="5920" xr:uid="{00000000-0005-0000-0000-0000FC160000}"/>
    <cellStyle name="표_수량산출서(수정)_06-부대공_02-배수공_2006 가지산도립공원 등산로 정비사업" xfId="5921" xr:uid="{00000000-0005-0000-0000-0000FD160000}"/>
    <cellStyle name="표_수량산출서(수정)_06-부대공_02-배수공_2006 가지산도립공원 등산로 정비사업_2006 가지산도립공원 등산로 정비사업" xfId="5922" xr:uid="{00000000-0005-0000-0000-0000FE160000}"/>
    <cellStyle name="표_수량산출서(수정)_06-부대공_02-배수공_2006 가지산도립공원 등산로 정비사업_2006가지산도립공원등산로정비공사" xfId="5923" xr:uid="{00000000-0005-0000-0000-0000FF160000}"/>
    <cellStyle name="표_수량산출서(수정)_06-부대공_02-배수공_2006 가지산도립공원 등산로 정비사업_2006밀양시가지산도립공원등산로정비공사" xfId="5924" xr:uid="{00000000-0005-0000-0000-000000170000}"/>
    <cellStyle name="표_수량산출서(수정)_06-부대공_02-배수공_2006 가지산도립공원 등산로 정비사업_가지산도립공원등산로정비공사" xfId="5925" xr:uid="{00000000-0005-0000-0000-000001170000}"/>
    <cellStyle name="표_청구내역" xfId="1497" xr:uid="{00000000-0005-0000-0000-000002170000}"/>
    <cellStyle name="표_청구내역_내지농로(변경)" xfId="1498" xr:uid="{00000000-0005-0000-0000-000003170000}"/>
    <cellStyle name="표_청구내역_내지농로(변경)_돈지수량산출" xfId="1499" xr:uid="{00000000-0005-0000-0000-000004170000}"/>
    <cellStyle name="표_청구내역_능양수량산출" xfId="1500" xr:uid="{00000000-0005-0000-0000-000005170000}"/>
    <cellStyle name="표_청구내역_능양수량산출_돈지수량산출" xfId="1501" xr:uid="{00000000-0005-0000-0000-000006170000}"/>
    <cellStyle name="표_청구내역_돈지안길" xfId="1502" xr:uid="{00000000-0005-0000-0000-000007170000}"/>
    <cellStyle name="표_청구내역_돈지안길_배수로" xfId="1503" xr:uid="{00000000-0005-0000-0000-000008170000}"/>
    <cellStyle name="표_청구내역_돈지안길1000" xfId="1504" xr:uid="{00000000-0005-0000-0000-000009170000}"/>
    <cellStyle name="표_청구내역_돈지안길1000_배수로" xfId="1505" xr:uid="{00000000-0005-0000-0000-00000A170000}"/>
    <cellStyle name="표_청구내역_배수로" xfId="1506" xr:uid="{00000000-0005-0000-0000-00000B170000}"/>
    <cellStyle name="표_청구내역_배수로_배수로" xfId="1507" xr:uid="{00000000-0005-0000-0000-00000C170000}"/>
    <cellStyle name="표_태풍가드레일변경" xfId="1508" xr:uid="{00000000-0005-0000-0000-00000D170000}"/>
    <cellStyle name="표_통영생태숲 사전재해내역서 - 081002 " xfId="1509" xr:uid="{00000000-0005-0000-0000-00000E170000}"/>
    <cellStyle name="표준" xfId="0" builtinId="0"/>
    <cellStyle name="표준 10" xfId="1510" xr:uid="{00000000-0005-0000-0000-000010170000}"/>
    <cellStyle name="표준 10 10" xfId="5926" xr:uid="{00000000-0005-0000-0000-000011170000}"/>
    <cellStyle name="표준 10 10 2" xfId="5927" xr:uid="{00000000-0005-0000-0000-000012170000}"/>
    <cellStyle name="표준 10 2" xfId="1511" xr:uid="{00000000-0005-0000-0000-000013170000}"/>
    <cellStyle name="표준 10 2 2" xfId="5928" xr:uid="{00000000-0005-0000-0000-000014170000}"/>
    <cellStyle name="표준 10 2 3" xfId="5929" xr:uid="{00000000-0005-0000-0000-000015170000}"/>
    <cellStyle name="표준 10 2 4" xfId="5930" xr:uid="{00000000-0005-0000-0000-000016170000}"/>
    <cellStyle name="표준 10 2 5" xfId="5931" xr:uid="{00000000-0005-0000-0000-000017170000}"/>
    <cellStyle name="표준 10 2 5 2" xfId="5932" xr:uid="{00000000-0005-0000-0000-000018170000}"/>
    <cellStyle name="표준 10 2 6" xfId="5933" xr:uid="{00000000-0005-0000-0000-000019170000}"/>
    <cellStyle name="표준 10 2 7" xfId="5934" xr:uid="{00000000-0005-0000-0000-00001A170000}"/>
    <cellStyle name="표준 10 3" xfId="5935" xr:uid="{00000000-0005-0000-0000-00001B170000}"/>
    <cellStyle name="표준 10 3 2" xfId="5936" xr:uid="{00000000-0005-0000-0000-00001C170000}"/>
    <cellStyle name="표준 10 3 2 2" xfId="5937" xr:uid="{00000000-0005-0000-0000-00001D170000}"/>
    <cellStyle name="표준 10 3 2 3" xfId="5938" xr:uid="{00000000-0005-0000-0000-00001E170000}"/>
    <cellStyle name="표준 10 3 2 3 2" xfId="5939" xr:uid="{00000000-0005-0000-0000-00001F170000}"/>
    <cellStyle name="표준 10 3 2 4" xfId="5940" xr:uid="{00000000-0005-0000-0000-000020170000}"/>
    <cellStyle name="표준 10 3 3" xfId="5941" xr:uid="{00000000-0005-0000-0000-000021170000}"/>
    <cellStyle name="표준 10 3 4" xfId="5942" xr:uid="{00000000-0005-0000-0000-000022170000}"/>
    <cellStyle name="표준 10 3 4 2" xfId="5943" xr:uid="{00000000-0005-0000-0000-000023170000}"/>
    <cellStyle name="표준 10 3 5" xfId="5944" xr:uid="{00000000-0005-0000-0000-000024170000}"/>
    <cellStyle name="표준 10 3 6" xfId="5945" xr:uid="{00000000-0005-0000-0000-000025170000}"/>
    <cellStyle name="표준 10 4" xfId="5946" xr:uid="{00000000-0005-0000-0000-000026170000}"/>
    <cellStyle name="표준 10 4 2" xfId="5947" xr:uid="{00000000-0005-0000-0000-000027170000}"/>
    <cellStyle name="표준 10 4 3" xfId="5948" xr:uid="{00000000-0005-0000-0000-000028170000}"/>
    <cellStyle name="표준 10 4 3 2" xfId="5949" xr:uid="{00000000-0005-0000-0000-000029170000}"/>
    <cellStyle name="표준 10 4 4" xfId="5950" xr:uid="{00000000-0005-0000-0000-00002A170000}"/>
    <cellStyle name="표준 10 5" xfId="5951" xr:uid="{00000000-0005-0000-0000-00002B170000}"/>
    <cellStyle name="표준 10 6" xfId="5952" xr:uid="{00000000-0005-0000-0000-00002C170000}"/>
    <cellStyle name="표준 10 6 2" xfId="5953" xr:uid="{00000000-0005-0000-0000-00002D170000}"/>
    <cellStyle name="표준 10 6 2 2" xfId="5954" xr:uid="{00000000-0005-0000-0000-00002E170000}"/>
    <cellStyle name="표준 10 7" xfId="5955" xr:uid="{00000000-0005-0000-0000-00002F170000}"/>
    <cellStyle name="표준 10 7 2" xfId="5956" xr:uid="{00000000-0005-0000-0000-000030170000}"/>
    <cellStyle name="표준 10 8" xfId="5957" xr:uid="{00000000-0005-0000-0000-000031170000}"/>
    <cellStyle name="표준 10 8 2" xfId="5958" xr:uid="{00000000-0005-0000-0000-000032170000}"/>
    <cellStyle name="표준 10 9" xfId="5959" xr:uid="{00000000-0005-0000-0000-000033170000}"/>
    <cellStyle name="표준 10 9 2" xfId="5960" xr:uid="{00000000-0005-0000-0000-000034170000}"/>
    <cellStyle name="표준 11" xfId="1527" xr:uid="{00000000-0005-0000-0000-000035170000}"/>
    <cellStyle name="표준 11 2" xfId="5961" xr:uid="{00000000-0005-0000-0000-000036170000}"/>
    <cellStyle name="표준 11 2 2" xfId="5962" xr:uid="{00000000-0005-0000-0000-000037170000}"/>
    <cellStyle name="표준 11 2 3" xfId="5963" xr:uid="{00000000-0005-0000-0000-000038170000}"/>
    <cellStyle name="표준 11 3" xfId="5964" xr:uid="{00000000-0005-0000-0000-000039170000}"/>
    <cellStyle name="표준 11 3 2" xfId="5965" xr:uid="{00000000-0005-0000-0000-00003A170000}"/>
    <cellStyle name="표준 11 3 2 2" xfId="5966" xr:uid="{00000000-0005-0000-0000-00003B170000}"/>
    <cellStyle name="표준 11 4" xfId="5967" xr:uid="{00000000-0005-0000-0000-00003C170000}"/>
    <cellStyle name="표준 11 4 2" xfId="5968" xr:uid="{00000000-0005-0000-0000-00003D170000}"/>
    <cellStyle name="표준 11 5" xfId="5969" xr:uid="{00000000-0005-0000-0000-00003E170000}"/>
    <cellStyle name="표준 11 5 2" xfId="5970" xr:uid="{00000000-0005-0000-0000-00003F170000}"/>
    <cellStyle name="표준 11 6" xfId="5971" xr:uid="{00000000-0005-0000-0000-000040170000}"/>
    <cellStyle name="표준 12" xfId="5972" xr:uid="{00000000-0005-0000-0000-000041170000}"/>
    <cellStyle name="표준 12 2" xfId="5973" xr:uid="{00000000-0005-0000-0000-000042170000}"/>
    <cellStyle name="표준 12 2 2" xfId="5974" xr:uid="{00000000-0005-0000-0000-000043170000}"/>
    <cellStyle name="표준 12 2 3" xfId="5975" xr:uid="{00000000-0005-0000-0000-000044170000}"/>
    <cellStyle name="표준 12 2 4" xfId="5976" xr:uid="{00000000-0005-0000-0000-000045170000}"/>
    <cellStyle name="표준 12 3" xfId="5977" xr:uid="{00000000-0005-0000-0000-000046170000}"/>
    <cellStyle name="표준 12 4" xfId="5978" xr:uid="{00000000-0005-0000-0000-000047170000}"/>
    <cellStyle name="표준 12 5" xfId="5979" xr:uid="{00000000-0005-0000-0000-000048170000}"/>
    <cellStyle name="표준 13" xfId="5980" xr:uid="{00000000-0005-0000-0000-000049170000}"/>
    <cellStyle name="표준 13 2" xfId="5981" xr:uid="{00000000-0005-0000-0000-00004A170000}"/>
    <cellStyle name="표준 13 3" xfId="5982" xr:uid="{00000000-0005-0000-0000-00004B170000}"/>
    <cellStyle name="표준 14" xfId="5983" xr:uid="{00000000-0005-0000-0000-00004C170000}"/>
    <cellStyle name="표준 14 2" xfId="5984" xr:uid="{00000000-0005-0000-0000-00004D170000}"/>
    <cellStyle name="표준 14 3" xfId="5985" xr:uid="{00000000-0005-0000-0000-00004E170000}"/>
    <cellStyle name="표준 15" xfId="5986" xr:uid="{00000000-0005-0000-0000-00004F170000}"/>
    <cellStyle name="표준 15 2" xfId="5987" xr:uid="{00000000-0005-0000-0000-000050170000}"/>
    <cellStyle name="표준 15 3" xfId="5988" xr:uid="{00000000-0005-0000-0000-000051170000}"/>
    <cellStyle name="표준 15 4" xfId="5989" xr:uid="{00000000-0005-0000-0000-000052170000}"/>
    <cellStyle name="표준 15 5" xfId="5990" xr:uid="{00000000-0005-0000-0000-000053170000}"/>
    <cellStyle name="표준 16" xfId="5991" xr:uid="{00000000-0005-0000-0000-000054170000}"/>
    <cellStyle name="표준 16 2" xfId="5992" xr:uid="{00000000-0005-0000-0000-000055170000}"/>
    <cellStyle name="표준 16 3" xfId="5993" xr:uid="{00000000-0005-0000-0000-000056170000}"/>
    <cellStyle name="표준 17" xfId="5994" xr:uid="{00000000-0005-0000-0000-000057170000}"/>
    <cellStyle name="표준 17 2" xfId="5995" xr:uid="{00000000-0005-0000-0000-000058170000}"/>
    <cellStyle name="표준 17 3" xfId="5996" xr:uid="{00000000-0005-0000-0000-000059170000}"/>
    <cellStyle name="표준 18" xfId="5997" xr:uid="{00000000-0005-0000-0000-00005A170000}"/>
    <cellStyle name="표준 18 2" xfId="5998" xr:uid="{00000000-0005-0000-0000-00005B170000}"/>
    <cellStyle name="표준 18 3" xfId="5999" xr:uid="{00000000-0005-0000-0000-00005C170000}"/>
    <cellStyle name="표준 19" xfId="6000" xr:uid="{00000000-0005-0000-0000-00005D170000}"/>
    <cellStyle name="표준 19 2" xfId="6001" xr:uid="{00000000-0005-0000-0000-00005E170000}"/>
    <cellStyle name="표준 19 3" xfId="6002" xr:uid="{00000000-0005-0000-0000-00005F170000}"/>
    <cellStyle name="표준 2" xfId="56" xr:uid="{00000000-0005-0000-0000-000060170000}"/>
    <cellStyle name="표준 2 2" xfId="1512" xr:uid="{00000000-0005-0000-0000-000061170000}"/>
    <cellStyle name="표준 2 2 2" xfId="6003" xr:uid="{00000000-0005-0000-0000-000062170000}"/>
    <cellStyle name="표준 2 2 3" xfId="6004" xr:uid="{00000000-0005-0000-0000-000063170000}"/>
    <cellStyle name="표준 2 2 3 2" xfId="6005" xr:uid="{00000000-0005-0000-0000-000064170000}"/>
    <cellStyle name="표준 2 2 3 2 2" xfId="6006" xr:uid="{00000000-0005-0000-0000-000065170000}"/>
    <cellStyle name="표준 2 2 3 3" xfId="6007" xr:uid="{00000000-0005-0000-0000-000066170000}"/>
    <cellStyle name="표준 2 2 3 4" xfId="6008" xr:uid="{00000000-0005-0000-0000-000067170000}"/>
    <cellStyle name="표준 2 2 4" xfId="6009" xr:uid="{00000000-0005-0000-0000-000068170000}"/>
    <cellStyle name="표준 2 2 5" xfId="6010" xr:uid="{00000000-0005-0000-0000-000069170000}"/>
    <cellStyle name="표준 2 3" xfId="6011" xr:uid="{00000000-0005-0000-0000-00006A170000}"/>
    <cellStyle name="표준 2 3 2" xfId="6012" xr:uid="{00000000-0005-0000-0000-00006B170000}"/>
    <cellStyle name="표준 2 3 3" xfId="6013" xr:uid="{00000000-0005-0000-0000-00006C170000}"/>
    <cellStyle name="표준 2 3 4" xfId="6014" xr:uid="{00000000-0005-0000-0000-00006D170000}"/>
    <cellStyle name="표준 2 3 5" xfId="6015" xr:uid="{00000000-0005-0000-0000-00006E170000}"/>
    <cellStyle name="표준 2 4" xfId="6016" xr:uid="{00000000-0005-0000-0000-00006F170000}"/>
    <cellStyle name="표준 2 4 2" xfId="6017" xr:uid="{00000000-0005-0000-0000-000070170000}"/>
    <cellStyle name="표준 2 5" xfId="6018" xr:uid="{00000000-0005-0000-0000-000071170000}"/>
    <cellStyle name="표준 2 5 2" xfId="6019" xr:uid="{00000000-0005-0000-0000-000072170000}"/>
    <cellStyle name="표준 2 6" xfId="6020" xr:uid="{00000000-0005-0000-0000-000073170000}"/>
    <cellStyle name="표준 2 6 2" xfId="6021" xr:uid="{00000000-0005-0000-0000-000074170000}"/>
    <cellStyle name="표준 2_PrdtInspConfirmDocSumSheet" xfId="6022" xr:uid="{00000000-0005-0000-0000-000075170000}"/>
    <cellStyle name="표준 20" xfId="6023" xr:uid="{00000000-0005-0000-0000-000076170000}"/>
    <cellStyle name="표준 20 2" xfId="6024" xr:uid="{00000000-0005-0000-0000-000077170000}"/>
    <cellStyle name="표준 20 3" xfId="6025" xr:uid="{00000000-0005-0000-0000-000078170000}"/>
    <cellStyle name="표준 21" xfId="6026" xr:uid="{00000000-0005-0000-0000-000079170000}"/>
    <cellStyle name="표준 21 2" xfId="6027" xr:uid="{00000000-0005-0000-0000-00007A170000}"/>
    <cellStyle name="표준 21 3" xfId="6028" xr:uid="{00000000-0005-0000-0000-00007B170000}"/>
    <cellStyle name="표준 22" xfId="6029" xr:uid="{00000000-0005-0000-0000-00007C170000}"/>
    <cellStyle name="표준 22 2" xfId="6030" xr:uid="{00000000-0005-0000-0000-00007D170000}"/>
    <cellStyle name="표준 22 3" xfId="6031" xr:uid="{00000000-0005-0000-0000-00007E170000}"/>
    <cellStyle name="표준 23" xfId="1513" xr:uid="{00000000-0005-0000-0000-00007F170000}"/>
    <cellStyle name="표준 23 2" xfId="6032" xr:uid="{00000000-0005-0000-0000-000080170000}"/>
    <cellStyle name="표준 23 3" xfId="6033" xr:uid="{00000000-0005-0000-0000-000081170000}"/>
    <cellStyle name="표준 24" xfId="6034" xr:uid="{00000000-0005-0000-0000-000082170000}"/>
    <cellStyle name="표준 24 2" xfId="6035" xr:uid="{00000000-0005-0000-0000-000083170000}"/>
    <cellStyle name="표준 24 3" xfId="6036" xr:uid="{00000000-0005-0000-0000-000084170000}"/>
    <cellStyle name="표준 25" xfId="6037" xr:uid="{00000000-0005-0000-0000-000085170000}"/>
    <cellStyle name="표준 25 2" xfId="6038" xr:uid="{00000000-0005-0000-0000-000086170000}"/>
    <cellStyle name="표준 25 3" xfId="6039" xr:uid="{00000000-0005-0000-0000-000087170000}"/>
    <cellStyle name="표준 26" xfId="6040" xr:uid="{00000000-0005-0000-0000-000088170000}"/>
    <cellStyle name="표준 26 2" xfId="6041" xr:uid="{00000000-0005-0000-0000-000089170000}"/>
    <cellStyle name="표준 26 3" xfId="6042" xr:uid="{00000000-0005-0000-0000-00008A170000}"/>
    <cellStyle name="표준 27" xfId="6043" xr:uid="{00000000-0005-0000-0000-00008B170000}"/>
    <cellStyle name="표준 27 2" xfId="6044" xr:uid="{00000000-0005-0000-0000-00008C170000}"/>
    <cellStyle name="표준 27 3" xfId="6045" xr:uid="{00000000-0005-0000-0000-00008D170000}"/>
    <cellStyle name="표준 27 4" xfId="6046" xr:uid="{00000000-0005-0000-0000-00008E170000}"/>
    <cellStyle name="표준 27 5" xfId="6047" xr:uid="{00000000-0005-0000-0000-00008F170000}"/>
    <cellStyle name="표준 28" xfId="6048" xr:uid="{00000000-0005-0000-0000-000090170000}"/>
    <cellStyle name="표준 28 2" xfId="6049" xr:uid="{00000000-0005-0000-0000-000091170000}"/>
    <cellStyle name="표준 28 3" xfId="6050" xr:uid="{00000000-0005-0000-0000-000092170000}"/>
    <cellStyle name="표준 28 4" xfId="6051" xr:uid="{00000000-0005-0000-0000-000093170000}"/>
    <cellStyle name="표준 28 5" xfId="6052" xr:uid="{00000000-0005-0000-0000-000094170000}"/>
    <cellStyle name="표준 29" xfId="6053" xr:uid="{00000000-0005-0000-0000-000095170000}"/>
    <cellStyle name="표준 29 2" xfId="6054" xr:uid="{00000000-0005-0000-0000-000096170000}"/>
    <cellStyle name="표준 29 3" xfId="6055" xr:uid="{00000000-0005-0000-0000-000097170000}"/>
    <cellStyle name="표준 29 4" xfId="6056" xr:uid="{00000000-0005-0000-0000-000098170000}"/>
    <cellStyle name="표준 29 5" xfId="6057" xr:uid="{00000000-0005-0000-0000-000099170000}"/>
    <cellStyle name="표준 3" xfId="57" xr:uid="{00000000-0005-0000-0000-00009A170000}"/>
    <cellStyle name="표준 3 2" xfId="6058" xr:uid="{00000000-0005-0000-0000-00009B170000}"/>
    <cellStyle name="표준 3 2 2" xfId="6059" xr:uid="{00000000-0005-0000-0000-00009C170000}"/>
    <cellStyle name="표준 3 2 3" xfId="6060" xr:uid="{00000000-0005-0000-0000-00009D170000}"/>
    <cellStyle name="표준 3 3" xfId="6061" xr:uid="{00000000-0005-0000-0000-00009E170000}"/>
    <cellStyle name="표준 3 3 2" xfId="6062" xr:uid="{00000000-0005-0000-0000-00009F170000}"/>
    <cellStyle name="표준 3 3 3" xfId="6063" xr:uid="{00000000-0005-0000-0000-0000A0170000}"/>
    <cellStyle name="표준 3 4" xfId="6064" xr:uid="{00000000-0005-0000-0000-0000A1170000}"/>
    <cellStyle name="표준 30" xfId="6065" xr:uid="{00000000-0005-0000-0000-0000A2170000}"/>
    <cellStyle name="표준 30 2" xfId="6066" xr:uid="{00000000-0005-0000-0000-0000A3170000}"/>
    <cellStyle name="표준 30 3" xfId="6067" xr:uid="{00000000-0005-0000-0000-0000A4170000}"/>
    <cellStyle name="표준 31" xfId="6068" xr:uid="{00000000-0005-0000-0000-0000A5170000}"/>
    <cellStyle name="표준 31 2" xfId="6069" xr:uid="{00000000-0005-0000-0000-0000A6170000}"/>
    <cellStyle name="표준 31 3" xfId="6070" xr:uid="{00000000-0005-0000-0000-0000A7170000}"/>
    <cellStyle name="표준 32" xfId="6071" xr:uid="{00000000-0005-0000-0000-0000A8170000}"/>
    <cellStyle name="표준 32 2" xfId="6072" xr:uid="{00000000-0005-0000-0000-0000A9170000}"/>
    <cellStyle name="표준 32 3" xfId="6073" xr:uid="{00000000-0005-0000-0000-0000AA170000}"/>
    <cellStyle name="표준 32 4" xfId="6074" xr:uid="{00000000-0005-0000-0000-0000AB170000}"/>
    <cellStyle name="표준 33" xfId="6075" xr:uid="{00000000-0005-0000-0000-0000AC170000}"/>
    <cellStyle name="표준 34" xfId="6076" xr:uid="{00000000-0005-0000-0000-0000AD170000}"/>
    <cellStyle name="표준 34 2" xfId="6077" xr:uid="{00000000-0005-0000-0000-0000AE170000}"/>
    <cellStyle name="표준 34 2 2" xfId="6078" xr:uid="{00000000-0005-0000-0000-0000AF170000}"/>
    <cellStyle name="표준 34 3" xfId="6079" xr:uid="{00000000-0005-0000-0000-0000B0170000}"/>
    <cellStyle name="표준 34 4" xfId="6080" xr:uid="{00000000-0005-0000-0000-0000B1170000}"/>
    <cellStyle name="표준 35" xfId="6081" xr:uid="{00000000-0005-0000-0000-0000B2170000}"/>
    <cellStyle name="표준 36" xfId="6082" xr:uid="{00000000-0005-0000-0000-0000B3170000}"/>
    <cellStyle name="표준 37" xfId="6083" xr:uid="{00000000-0005-0000-0000-0000B4170000}"/>
    <cellStyle name="표준 38" xfId="6084" xr:uid="{00000000-0005-0000-0000-0000B5170000}"/>
    <cellStyle name="표준 39" xfId="6085" xr:uid="{00000000-0005-0000-0000-0000B6170000}"/>
    <cellStyle name="표준 39 2" xfId="6086" xr:uid="{00000000-0005-0000-0000-0000B7170000}"/>
    <cellStyle name="표준 4" xfId="58" xr:uid="{00000000-0005-0000-0000-0000B8170000}"/>
    <cellStyle name="표준 4 2" xfId="6087" xr:uid="{00000000-0005-0000-0000-0000B9170000}"/>
    <cellStyle name="표준 4 2 2" xfId="6088" xr:uid="{00000000-0005-0000-0000-0000BA170000}"/>
    <cellStyle name="표준 4 2 3" xfId="6089" xr:uid="{00000000-0005-0000-0000-0000BB170000}"/>
    <cellStyle name="표준 4 2 3 2" xfId="6090" xr:uid="{00000000-0005-0000-0000-0000BC170000}"/>
    <cellStyle name="표준 4 2 4" xfId="6091" xr:uid="{00000000-0005-0000-0000-0000BD170000}"/>
    <cellStyle name="표준 4 3" xfId="6092" xr:uid="{00000000-0005-0000-0000-0000BE170000}"/>
    <cellStyle name="표준 4 3 2" xfId="6093" xr:uid="{00000000-0005-0000-0000-0000BF170000}"/>
    <cellStyle name="표준 4 4" xfId="6094" xr:uid="{00000000-0005-0000-0000-0000C0170000}"/>
    <cellStyle name="표준 4 5" xfId="6095" xr:uid="{00000000-0005-0000-0000-0000C1170000}"/>
    <cellStyle name="표준 4 5 2" xfId="6096" xr:uid="{00000000-0005-0000-0000-0000C2170000}"/>
    <cellStyle name="표준 4 5 2 2" xfId="6097" xr:uid="{00000000-0005-0000-0000-0000C3170000}"/>
    <cellStyle name="표준 4 6" xfId="6098" xr:uid="{00000000-0005-0000-0000-0000C4170000}"/>
    <cellStyle name="표준 4 6 2" xfId="6099" xr:uid="{00000000-0005-0000-0000-0000C5170000}"/>
    <cellStyle name="표준 4 7" xfId="6100" xr:uid="{00000000-0005-0000-0000-0000C6170000}"/>
    <cellStyle name="표준 4 7 2" xfId="6101" xr:uid="{00000000-0005-0000-0000-0000C7170000}"/>
    <cellStyle name="표준 4 8" xfId="6102" xr:uid="{00000000-0005-0000-0000-0000C8170000}"/>
    <cellStyle name="표준 4 8 2" xfId="6103" xr:uid="{00000000-0005-0000-0000-0000C9170000}"/>
    <cellStyle name="표준 4 9" xfId="6104" xr:uid="{00000000-0005-0000-0000-0000CA170000}"/>
    <cellStyle name="표준 4 9 2" xfId="6105" xr:uid="{00000000-0005-0000-0000-0000CB170000}"/>
    <cellStyle name="표준 40" xfId="6106" xr:uid="{00000000-0005-0000-0000-0000CC170000}"/>
    <cellStyle name="표준 41" xfId="6107" xr:uid="{00000000-0005-0000-0000-0000CD170000}"/>
    <cellStyle name="표준 42" xfId="6108" xr:uid="{00000000-0005-0000-0000-0000CE170000}"/>
    <cellStyle name="표준 43" xfId="6109" xr:uid="{00000000-0005-0000-0000-0000CF170000}"/>
    <cellStyle name="표준 44" xfId="6110" xr:uid="{00000000-0005-0000-0000-0000D0170000}"/>
    <cellStyle name="표준 45" xfId="6111" xr:uid="{00000000-0005-0000-0000-0000D1170000}"/>
    <cellStyle name="표준 46" xfId="6112" xr:uid="{00000000-0005-0000-0000-0000D2170000}"/>
    <cellStyle name="표준 47" xfId="6113" xr:uid="{00000000-0005-0000-0000-0000D3170000}"/>
    <cellStyle name="표준 48" xfId="6114" xr:uid="{00000000-0005-0000-0000-0000D4170000}"/>
    <cellStyle name="표준 49" xfId="6115" xr:uid="{00000000-0005-0000-0000-0000D5170000}"/>
    <cellStyle name="표준 5" xfId="1514" xr:uid="{00000000-0005-0000-0000-0000D6170000}"/>
    <cellStyle name="표준 5 2" xfId="6116" xr:uid="{00000000-0005-0000-0000-0000D7170000}"/>
    <cellStyle name="표준 5 2 2" xfId="6117" xr:uid="{00000000-0005-0000-0000-0000D8170000}"/>
    <cellStyle name="표준 5 2 3" xfId="6118" xr:uid="{00000000-0005-0000-0000-0000D9170000}"/>
    <cellStyle name="표준 5 2 3 2" xfId="6119" xr:uid="{00000000-0005-0000-0000-0000DA170000}"/>
    <cellStyle name="표준 5 2 4" xfId="6120" xr:uid="{00000000-0005-0000-0000-0000DB170000}"/>
    <cellStyle name="표준 5 3" xfId="6121" xr:uid="{00000000-0005-0000-0000-0000DC170000}"/>
    <cellStyle name="표준 5 3 2" xfId="6122" xr:uid="{00000000-0005-0000-0000-0000DD170000}"/>
    <cellStyle name="표준 5 4" xfId="6123" xr:uid="{00000000-0005-0000-0000-0000DE170000}"/>
    <cellStyle name="표준 5 5" xfId="6124" xr:uid="{00000000-0005-0000-0000-0000DF170000}"/>
    <cellStyle name="표준 5 5 2" xfId="6125" xr:uid="{00000000-0005-0000-0000-0000E0170000}"/>
    <cellStyle name="표준 5 5 2 2" xfId="6126" xr:uid="{00000000-0005-0000-0000-0000E1170000}"/>
    <cellStyle name="표준 5 6" xfId="6127" xr:uid="{00000000-0005-0000-0000-0000E2170000}"/>
    <cellStyle name="표준 5 6 2" xfId="6128" xr:uid="{00000000-0005-0000-0000-0000E3170000}"/>
    <cellStyle name="표준 5 7" xfId="6129" xr:uid="{00000000-0005-0000-0000-0000E4170000}"/>
    <cellStyle name="표준 5 7 2" xfId="6130" xr:uid="{00000000-0005-0000-0000-0000E5170000}"/>
    <cellStyle name="표준 5 8" xfId="6131" xr:uid="{00000000-0005-0000-0000-0000E6170000}"/>
    <cellStyle name="표준 5 8 2" xfId="6132" xr:uid="{00000000-0005-0000-0000-0000E7170000}"/>
    <cellStyle name="표준 5 9" xfId="6133" xr:uid="{00000000-0005-0000-0000-0000E8170000}"/>
    <cellStyle name="표준 5 9 2" xfId="6134" xr:uid="{00000000-0005-0000-0000-0000E9170000}"/>
    <cellStyle name="표준 50" xfId="6135" xr:uid="{00000000-0005-0000-0000-0000EA170000}"/>
    <cellStyle name="표준 51" xfId="6136" xr:uid="{00000000-0005-0000-0000-0000EB170000}"/>
    <cellStyle name="표준 52" xfId="6137" xr:uid="{00000000-0005-0000-0000-0000EC170000}"/>
    <cellStyle name="표준 53" xfId="6138" xr:uid="{00000000-0005-0000-0000-0000ED170000}"/>
    <cellStyle name="표준 54" xfId="6139" xr:uid="{00000000-0005-0000-0000-0000EE170000}"/>
    <cellStyle name="표준 55" xfId="6140" xr:uid="{00000000-0005-0000-0000-0000EF170000}"/>
    <cellStyle name="표준 56" xfId="6141" xr:uid="{00000000-0005-0000-0000-0000F0170000}"/>
    <cellStyle name="표준 57" xfId="6142" xr:uid="{00000000-0005-0000-0000-0000F1170000}"/>
    <cellStyle name="표준 58" xfId="6143" xr:uid="{00000000-0005-0000-0000-0000F2170000}"/>
    <cellStyle name="표준 59" xfId="6144" xr:uid="{00000000-0005-0000-0000-0000F3170000}"/>
    <cellStyle name="표준 6" xfId="59" xr:uid="{00000000-0005-0000-0000-0000F4170000}"/>
    <cellStyle name="표준 6 2" xfId="6145" xr:uid="{00000000-0005-0000-0000-0000F5170000}"/>
    <cellStyle name="표준 6 2 2" xfId="6146" xr:uid="{00000000-0005-0000-0000-0000F6170000}"/>
    <cellStyle name="표준 6 2 3" xfId="6147" xr:uid="{00000000-0005-0000-0000-0000F7170000}"/>
    <cellStyle name="표준 6 3" xfId="6148" xr:uid="{00000000-0005-0000-0000-0000F8170000}"/>
    <cellStyle name="표준 6 3 2" xfId="6149" xr:uid="{00000000-0005-0000-0000-0000F9170000}"/>
    <cellStyle name="표준 6 4" xfId="6150" xr:uid="{00000000-0005-0000-0000-0000FA170000}"/>
    <cellStyle name="표준 6 5" xfId="6151" xr:uid="{00000000-0005-0000-0000-0000FB170000}"/>
    <cellStyle name="표준 6 5 2" xfId="6152" xr:uid="{00000000-0005-0000-0000-0000FC170000}"/>
    <cellStyle name="표준 6 5 2 2" xfId="6153" xr:uid="{00000000-0005-0000-0000-0000FD170000}"/>
    <cellStyle name="표준 6 5 3" xfId="6154" xr:uid="{00000000-0005-0000-0000-0000FE170000}"/>
    <cellStyle name="표준 6 6" xfId="6155" xr:uid="{00000000-0005-0000-0000-0000FF170000}"/>
    <cellStyle name="표준 6 6 2" xfId="6156" xr:uid="{00000000-0005-0000-0000-000000180000}"/>
    <cellStyle name="표준 6 7" xfId="6157" xr:uid="{00000000-0005-0000-0000-000001180000}"/>
    <cellStyle name="표준 6 7 2" xfId="6158" xr:uid="{00000000-0005-0000-0000-000002180000}"/>
    <cellStyle name="표준 6 8" xfId="6159" xr:uid="{00000000-0005-0000-0000-000003180000}"/>
    <cellStyle name="표준 6 9" xfId="6160" xr:uid="{00000000-0005-0000-0000-000004180000}"/>
    <cellStyle name="표준 60" xfId="6161" xr:uid="{00000000-0005-0000-0000-000005180000}"/>
    <cellStyle name="표준 60 2" xfId="6162" xr:uid="{00000000-0005-0000-0000-000006180000}"/>
    <cellStyle name="표준 61" xfId="6163" xr:uid="{00000000-0005-0000-0000-000007180000}"/>
    <cellStyle name="표준 62" xfId="6164" xr:uid="{00000000-0005-0000-0000-000008180000}"/>
    <cellStyle name="표준 63" xfId="6165" xr:uid="{00000000-0005-0000-0000-000009180000}"/>
    <cellStyle name="표준 64" xfId="6166" xr:uid="{00000000-0005-0000-0000-00000A180000}"/>
    <cellStyle name="표준 64 2" xfId="6167" xr:uid="{00000000-0005-0000-0000-00000B180000}"/>
    <cellStyle name="표준 65" xfId="6168" xr:uid="{00000000-0005-0000-0000-00000C180000}"/>
    <cellStyle name="표준 66" xfId="6169" xr:uid="{00000000-0005-0000-0000-00000D180000}"/>
    <cellStyle name="표준 67" xfId="6170" xr:uid="{00000000-0005-0000-0000-00000E180000}"/>
    <cellStyle name="표준 68" xfId="6171" xr:uid="{00000000-0005-0000-0000-00000F180000}"/>
    <cellStyle name="표준 69" xfId="6172" xr:uid="{00000000-0005-0000-0000-000010180000}"/>
    <cellStyle name="표준 7" xfId="1515" xr:uid="{00000000-0005-0000-0000-000011180000}"/>
    <cellStyle name="표준 7 2" xfId="6173" xr:uid="{00000000-0005-0000-0000-000012180000}"/>
    <cellStyle name="표준 7 3" xfId="6174" xr:uid="{00000000-0005-0000-0000-000013180000}"/>
    <cellStyle name="표준 7 3 2" xfId="6175" xr:uid="{00000000-0005-0000-0000-000014180000}"/>
    <cellStyle name="표준 7 4" xfId="6176" xr:uid="{00000000-0005-0000-0000-000015180000}"/>
    <cellStyle name="표준 7 5" xfId="6177" xr:uid="{00000000-0005-0000-0000-000016180000}"/>
    <cellStyle name="표준 7 5 2" xfId="6178" xr:uid="{00000000-0005-0000-0000-000017180000}"/>
    <cellStyle name="표준 7 5 2 2" xfId="6179" xr:uid="{00000000-0005-0000-0000-000018180000}"/>
    <cellStyle name="표준 7 5 3" xfId="6180" xr:uid="{00000000-0005-0000-0000-000019180000}"/>
    <cellStyle name="표준 7 6" xfId="6181" xr:uid="{00000000-0005-0000-0000-00001A180000}"/>
    <cellStyle name="표준 7 6 2" xfId="6182" xr:uid="{00000000-0005-0000-0000-00001B180000}"/>
    <cellStyle name="표준 7 7" xfId="6183" xr:uid="{00000000-0005-0000-0000-00001C180000}"/>
    <cellStyle name="표준 7 7 2" xfId="6184" xr:uid="{00000000-0005-0000-0000-00001D180000}"/>
    <cellStyle name="표준 7 8" xfId="6185" xr:uid="{00000000-0005-0000-0000-00001E180000}"/>
    <cellStyle name="표준 7 9" xfId="6186" xr:uid="{00000000-0005-0000-0000-00001F180000}"/>
    <cellStyle name="표준 70" xfId="6187" xr:uid="{00000000-0005-0000-0000-000020180000}"/>
    <cellStyle name="표준 71" xfId="6188" xr:uid="{00000000-0005-0000-0000-000021180000}"/>
    <cellStyle name="표준 72" xfId="6189" xr:uid="{00000000-0005-0000-0000-000022180000}"/>
    <cellStyle name="표준 73" xfId="6190" xr:uid="{00000000-0005-0000-0000-000023180000}"/>
    <cellStyle name="표준 74" xfId="6191" xr:uid="{00000000-0005-0000-0000-000024180000}"/>
    <cellStyle name="표준 8" xfId="1516" xr:uid="{00000000-0005-0000-0000-000025180000}"/>
    <cellStyle name="표준 8 2" xfId="6192" xr:uid="{00000000-0005-0000-0000-000026180000}"/>
    <cellStyle name="표준 8 3" xfId="6193" xr:uid="{00000000-0005-0000-0000-000027180000}"/>
    <cellStyle name="표준 8 3 2" xfId="6194" xr:uid="{00000000-0005-0000-0000-000028180000}"/>
    <cellStyle name="표준 8 4" xfId="6195" xr:uid="{00000000-0005-0000-0000-000029180000}"/>
    <cellStyle name="표준 8 5" xfId="6196" xr:uid="{00000000-0005-0000-0000-00002A180000}"/>
    <cellStyle name="표준 8 6" xfId="6197" xr:uid="{00000000-0005-0000-0000-00002B180000}"/>
    <cellStyle name="표준 8 6 2" xfId="6198" xr:uid="{00000000-0005-0000-0000-00002C180000}"/>
    <cellStyle name="표준 8 7" xfId="6199" xr:uid="{00000000-0005-0000-0000-00002D180000}"/>
    <cellStyle name="표준 8 8" xfId="6200" xr:uid="{00000000-0005-0000-0000-00002E180000}"/>
    <cellStyle name="표준 8 9" xfId="6201" xr:uid="{00000000-0005-0000-0000-00002F180000}"/>
    <cellStyle name="표준 9" xfId="1517" xr:uid="{00000000-0005-0000-0000-000030180000}"/>
    <cellStyle name="표준 9 2" xfId="6202" xr:uid="{00000000-0005-0000-0000-000031180000}"/>
    <cellStyle name="표준 9 2 2" xfId="6203" xr:uid="{00000000-0005-0000-0000-000032180000}"/>
    <cellStyle name="표준 9 3" xfId="6204" xr:uid="{00000000-0005-0000-0000-000033180000}"/>
    <cellStyle name="표준 9 3 2" xfId="6205" xr:uid="{00000000-0005-0000-0000-000034180000}"/>
    <cellStyle name="표준 9 4" xfId="6206" xr:uid="{00000000-0005-0000-0000-000035180000}"/>
    <cellStyle name="표준 9 5" xfId="6207" xr:uid="{00000000-0005-0000-0000-000036180000}"/>
    <cellStyle name="표준 9 5 2" xfId="6208" xr:uid="{00000000-0005-0000-0000-000037180000}"/>
    <cellStyle name="표준 9 5 2 2" xfId="6209" xr:uid="{00000000-0005-0000-0000-000038180000}"/>
    <cellStyle name="표준 9 6" xfId="6210" xr:uid="{00000000-0005-0000-0000-000039180000}"/>
    <cellStyle name="표준 9 6 2" xfId="6211" xr:uid="{00000000-0005-0000-0000-00003A180000}"/>
    <cellStyle name="표준 9 7" xfId="6212" xr:uid="{00000000-0005-0000-0000-00003B180000}"/>
    <cellStyle name="표준 9 7 2" xfId="6213" xr:uid="{00000000-0005-0000-0000-00003C180000}"/>
    <cellStyle name="표준 9 8" xfId="6214" xr:uid="{00000000-0005-0000-0000-00003D180000}"/>
    <cellStyle name="표준 9 8 2" xfId="6215" xr:uid="{00000000-0005-0000-0000-00003E180000}"/>
    <cellStyle name="표준 9 9" xfId="6216" xr:uid="{00000000-0005-0000-0000-00003F180000}"/>
    <cellStyle name="표준 9 9 2" xfId="6217" xr:uid="{00000000-0005-0000-0000-000040180000}"/>
    <cellStyle name="標準_Akia(F）-8" xfId="1518" xr:uid="{00000000-0005-0000-0000-000041180000}"/>
    <cellStyle name="표준1" xfId="1519" xr:uid="{00000000-0005-0000-0000-000042180000}"/>
    <cellStyle name="표준1 2" xfId="6218" xr:uid="{00000000-0005-0000-0000-000043180000}"/>
    <cellStyle name="표준1 3" xfId="6219" xr:uid="{00000000-0005-0000-0000-000044180000}"/>
    <cellStyle name="표준1 4" xfId="6220" xr:uid="{00000000-0005-0000-0000-000045180000}"/>
    <cellStyle name="표준2" xfId="1520" xr:uid="{00000000-0005-0000-0000-000046180000}"/>
    <cellStyle name="하이퍼링크 2" xfId="6221" xr:uid="{00000000-0005-0000-0000-000047180000}"/>
    <cellStyle name="합계" xfId="1521" xr:uid="{00000000-0005-0000-0000-000048180000}"/>
    <cellStyle name="합산" xfId="1522" xr:uid="{00000000-0005-0000-0000-000049180000}"/>
    <cellStyle name="貨幣 [0]_GARMENT STEP FORM HK" xfId="1523" xr:uid="{00000000-0005-0000-0000-00004A180000}"/>
    <cellStyle name="貨幣_GARMENT STEP FORM HK" xfId="1524" xr:uid="{00000000-0005-0000-0000-00004B180000}"/>
    <cellStyle name="화폐기호" xfId="1525" xr:uid="{00000000-0005-0000-0000-00004C180000}"/>
    <cellStyle name="화폐기호 2" xfId="6222" xr:uid="{00000000-0005-0000-0000-00004D180000}"/>
    <cellStyle name="화폐기호 2 2" xfId="6223" xr:uid="{00000000-0005-0000-0000-00004E180000}"/>
    <cellStyle name="화폐기호 3" xfId="6224" xr:uid="{00000000-0005-0000-0000-00004F180000}"/>
    <cellStyle name="화폐기호 4" xfId="6225" xr:uid="{00000000-0005-0000-0000-000050180000}"/>
    <cellStyle name="화폐기호0" xfId="1526" xr:uid="{00000000-0005-0000-0000-000051180000}"/>
    <cellStyle name="화폐기호0 2" xfId="6226" xr:uid="{00000000-0005-0000-0000-000052180000}"/>
    <cellStyle name="화폐기호0 2 2" xfId="6227" xr:uid="{00000000-0005-0000-0000-000053180000}"/>
    <cellStyle name="화폐기호0 3" xfId="6228" xr:uid="{00000000-0005-0000-0000-000054180000}"/>
    <cellStyle name="화폐기호0 4" xfId="6229" xr:uid="{00000000-0005-0000-0000-00005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externalLink" Target="externalLinks/externalLink13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8.xml"/><Relationship Id="rId34" Type="http://schemas.openxmlformats.org/officeDocument/2006/relationships/externalLink" Target="externalLinks/externalLink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0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29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1.xml"/><Relationship Id="rId32" Type="http://schemas.openxmlformats.org/officeDocument/2006/relationships/externalLink" Target="externalLinks/externalLink19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externalLink" Target="externalLinks/externalLink15.xml"/><Relationship Id="rId36" Type="http://schemas.openxmlformats.org/officeDocument/2006/relationships/externalLink" Target="externalLinks/externalLink23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31" Type="http://schemas.openxmlformats.org/officeDocument/2006/relationships/externalLink" Target="externalLinks/externalLink1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externalLink" Target="externalLinks/externalLink14.xml"/><Relationship Id="rId30" Type="http://schemas.openxmlformats.org/officeDocument/2006/relationships/externalLink" Target="externalLinks/externalLink17.xml"/><Relationship Id="rId35" Type="http://schemas.openxmlformats.org/officeDocument/2006/relationships/externalLink" Target="externalLinks/externalLink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2000&#52572;&#50980;&#47925;&#50629;&#47924;&#54260;&#45908;\&#54788;&#51109;&#48324;&#49444;&#44228;\&#44592;&#53440;&#51648;&#44396;7&#50900;\&#54644;&#52285;&#51088;&#46041;&#48708;20032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g\d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48393;\project2005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&#50629;&#47924;&#54260;&#45908;\&#45236;&#50669;&#49436;\&#50900;&#48324;&#49444;&#44228;&#45236;&#50669;&#49436;\juns&#50629;&#47924;&#54260;&#45908;\&#45236;&#50669;&#49436;\&#50900;&#48324;&#49444;&#44228;&#45236;&#50669;\&#50689;&#44305;&#50976;&#54413;&#51648;&#44396;%20&#52628;&#44032;&#4851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8757;pc\&#45936;&#51060;&#53552;(2017-1)\Documents%20and%20Settings\Owner\Local%20Settings\Temp\ENALATEMP\&#45824;&#44552;&#49324;&#51221;&#45824;&#49688;&#49696;&#4851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48393;\project2005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0857;\&#44277;&#50976;\&#50641;&#49472;data\&#45800;&#51648;\&#44257;&#48152;&#51221;&#51648;&#4439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8757;pc\&#45936;&#51060;&#53552;(2017-1)\work\2009&#45380;&#46020;\&#49714;&#44032;&#44984;&#44592;%20&#49324;&#50629;&#49436;&#47448;\2009&#45380;%20&#44592;&#44228;&#54868;%20&#47784;&#45944;&#49714;(&#48268;&#52292;,&#51312;&#47548;&#50696;&#51221;&#51648;%2021-&#51088;,&#50500;)\&#54364;&#51456;&#51648;&#51665;&#44060;%20&#48143;%20&#50896;&#44032;&#44228;&#49328;\&#50696;&#51221;&#44032;&#44201;&#44208;&#51221;&#49436;(21-&#50500;&#50808;%202)-&#45824;&#49345;&#51648;%20&#51312;&#49324;%20&#49884;&#51216;%20&#50896;&#44032;&#44228;&#49328;&#49436;&#5107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8757;pc\&#45936;&#51060;&#53552;(2017-1)\Documents%20and%20Settings\&#50500;&#49436;&#50836;\&#48148;&#53461;%20&#54868;&#47732;\&#51649;&#50689;&#48268;&#52292;\&#49444;&#44228;\&#49324;&#50629;&#44228;&#54925;\&#54364;&#51456;&#51648;%20&#51312;&#49324;\&#49688;&#51061;&#44036;&#48268;%20&#51204;&#52404;%20&#51116;&#51201;&#51312;&#49436;(219-&#47560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8757;pc\&#45936;&#51060;&#53552;(2017-1)\work\&#51076;&#49328;&#47932;&#47588;&#44033;(&#50896;&#47785;,&#51077;&#47785;)\&#51077;&#47785;&#47588;&#44033;\&#48537;&#51076;%202.%20&#45824;&#44552;&#49324;&#51221;(&#45453;&#44221;&#51648;%20&#51648;&#51109;&#47785;)%20&#51648;&#53440;&#54252;&#5463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48393;\project2005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48393;\project2005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8757;pc\&#45936;&#51060;&#53552;(2017-1)\Documents%20and%20Settings\Owner\&#48148;&#53461;%20&#54868;&#47732;\&#44608;&#48124;&#49440;\&#49324;&#50629;&#44228;&#54925;\&#54364;&#51456;&#51648;%20&#51312;&#49324;\&#49688;&#51061;&#44036;&#48268;%20&#51204;&#52404;%20&#51116;&#51201;&#51312;&#49436;(219-&#47560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8757;pc\&#45936;&#51060;&#53552;(2017-1)\&#45936;&#51060;&#53440;%20(d)\2022&#50728;&#45572;&#47532;\01&#49324;&#50629;(&#50728;&#45572;&#47532;)\03&#50872;&#51652;&#44400;\04&#49328;&#48520;&#50696;&#48169;%20&#49714;&#44032;&#44984;&#44592;(1&#52264;)\0_2022&#45380;%20&#49328;&#48520;&#50696;&#48169;&#49714;&#44032;&#44984;&#44592;(1&#52264;)%20&#49444;&#44228;&#50857;&#50669;&#49884;&#54665;_220214\&#50629;&#47924;(&#50689;&#51452;%20&#51088;&#50896;)\&#50689;&#51452;&#51088;&#50896;&#51312;&#49457;\2016&#45380;\&#54413;&#49444;&#54644;&#47785;&#44288;&#47144;\&#54413;&#54644;&#54588;&#54644;&#47785;%20&#51221;&#47532;\&#51221;&#47532;&#49324;&#50629;(&#44592;&#48264;3)\&#51312;&#49324;&#44208;&#44284;\&#48537;&#51076;2_&#50896;&#44032;&#44228;&#49328;%20&#48143;%20&#45800;&#44032;&#49328;&#52636;&#494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grou-xuce1a\&#47196;&#52972;%20&#46356;&#49828;&#53356;%20(d)\&#44608;&#54788;&#54840;\&#49444;&#44228;\&#49324;&#48169;&#45840;(2002%20&#48512;&#50668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juns1107\&#54788;&#51109;&#48324;&#49444;&#44228;\&#44592;&#48152;&#44277;&#49324;&#51312;&#49324;&#49444;&#44228;&#48512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44;&#47196;\&#44277;&#50976;&#54260;&#45908;\kimproject\&#51204;&#51452;\&#49688;&#47049;&#49328;&#52636;\&#53664;&#44277;\IGI-SU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ABUT수량-A1"/>
      <sheetName val="사유서(출)"/>
      <sheetName val="도로구조공사비"/>
      <sheetName val="도로토공공사비"/>
      <sheetName val="여수토공사비"/>
      <sheetName val="집계표"/>
      <sheetName val="내역"/>
      <sheetName val="한전납입금"/>
      <sheetName val="예가표"/>
      <sheetName val="총괄표"/>
      <sheetName val="품셈(기초)"/>
      <sheetName val="내역서"/>
      <sheetName val="산출근거"/>
      <sheetName val="공사비"/>
      <sheetName val="부안일위"/>
      <sheetName val="1.동력공사"/>
      <sheetName val="결과조달"/>
      <sheetName val="구조물철거타공정이월"/>
      <sheetName val="실행철강하도"/>
      <sheetName val="재료값"/>
      <sheetName val="사리부설"/>
      <sheetName val="자재견적 (대왕) (2)"/>
      <sheetName val="일위대가(가설)"/>
      <sheetName val="약품설비"/>
      <sheetName val="계약일반사항"/>
      <sheetName val="산수배수"/>
      <sheetName val="1,2공구원가계산서"/>
      <sheetName val="2공구산출내역"/>
      <sheetName val="1공구산출내역서"/>
      <sheetName val="투찰내역"/>
      <sheetName val="제경비요율"/>
      <sheetName val="노무비"/>
      <sheetName val="전차선로 물량표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토적"/>
      <sheetName val="#REF"/>
      <sheetName val="횡배수관집현황(2공구)"/>
      <sheetName val="VXXXXX"/>
      <sheetName val="재료비"/>
      <sheetName val="밸브설치"/>
      <sheetName val="전기"/>
      <sheetName val="철집"/>
      <sheetName val="CCTV내역서"/>
      <sheetName val="NYS"/>
      <sheetName val="수토공단위당"/>
      <sheetName val="현장관리비 산출내역"/>
      <sheetName val="공내역"/>
      <sheetName val="교각계산"/>
      <sheetName val="조경일람"/>
      <sheetName val="내역표지"/>
      <sheetName val="PAD TR보호대기초"/>
      <sheetName val="가로등기초"/>
      <sheetName val="HANDHOLE(2)"/>
      <sheetName val="일위대가(계측기설치)"/>
      <sheetName val="unit"/>
      <sheetName val="요율"/>
      <sheetName val="Sheet2"/>
      <sheetName val="DATE"/>
      <sheetName val="Sheet1 (2)"/>
      <sheetName val="일위대가표"/>
      <sheetName val="설명"/>
      <sheetName val="시공여유율"/>
      <sheetName val="일위대가"/>
      <sheetName val="1호맨홀토공"/>
      <sheetName val="단면 (2)"/>
      <sheetName val="제출내역 (2)"/>
      <sheetName val="금액내역서"/>
      <sheetName val="전기혼잡제경비(45)"/>
      <sheetName val="기계경비일람"/>
      <sheetName val="Sheet1"/>
      <sheetName val="날개벽"/>
      <sheetName val="PIPE내역_FCN_"/>
      <sheetName val="찍기"/>
      <sheetName val="98NS-N"/>
      <sheetName val="남양내역"/>
      <sheetName val="공사비총괄표"/>
      <sheetName val="기존구조물철거집계계표"/>
      <sheetName val="일위대가목차"/>
      <sheetName val="SG"/>
      <sheetName val="년도별"/>
      <sheetName val="매립"/>
      <sheetName val="안정검토"/>
      <sheetName val="조명시설"/>
      <sheetName val="단위가격 "/>
      <sheetName val="일위집계표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전선 및 전선관"/>
      <sheetName val="P-산#1-1(WOWA1)"/>
      <sheetName val="98수문일위"/>
      <sheetName val="공사비집계"/>
      <sheetName val="고창방향"/>
      <sheetName val="일위대가(목록)"/>
      <sheetName val="자원리스트"/>
      <sheetName val="조건표"/>
      <sheetName val="유림골조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천방교접속"/>
      <sheetName val="일위_파일"/>
      <sheetName val="양수장내역"/>
      <sheetName val="양수장"/>
      <sheetName val="견적대비"/>
      <sheetName val="지급자재"/>
      <sheetName val="변경집계표"/>
      <sheetName val="참조"/>
      <sheetName val="날개벽(시점좌측)"/>
      <sheetName val="원가계산서 "/>
      <sheetName val="고용보험료"/>
      <sheetName val="예산내역서"/>
      <sheetName val="9509"/>
      <sheetName val="배수내역"/>
      <sheetName val="입찰안"/>
      <sheetName val="96보완계획7.12"/>
      <sheetName val="업무처리전"/>
      <sheetName val="설계내역서"/>
      <sheetName val="INPUT"/>
      <sheetName val="중기비"/>
      <sheetName val="일위"/>
      <sheetName val="건              축"/>
      <sheetName val="참조자료"/>
      <sheetName val="입상내역"/>
      <sheetName val="문학간접"/>
      <sheetName val="대치판정"/>
      <sheetName val="자재일위(경)"/>
      <sheetName val="자재단가비교표"/>
      <sheetName val="CAT_5"/>
      <sheetName val="BID"/>
      <sheetName val="공문"/>
      <sheetName val="DATA"/>
      <sheetName val="6PILE  (돌출)"/>
      <sheetName val="설치중량_"/>
      <sheetName val="수문일위_"/>
      <sheetName val="청하배수"/>
      <sheetName val="상 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MACRO(MCC)"/>
      <sheetName val="수량산출"/>
      <sheetName val="토공총괄표"/>
      <sheetName val="TYPE-A"/>
      <sheetName val="실행예산(97.12.17)"/>
      <sheetName val="집계표(육상)"/>
      <sheetName val="간선계산"/>
      <sheetName val="원형1호맨홀토공수량"/>
      <sheetName val="지장물C"/>
      <sheetName val="계화배수"/>
      <sheetName val="TOWER 12TON"/>
      <sheetName val="TOWER 10TON"/>
      <sheetName val="M-EQPT-Z"/>
      <sheetName val="3.하중산정4.지지력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가공비"/>
      <sheetName val="원가계산서(집계)"/>
      <sheetName val="관급수량총"/>
      <sheetName val="설계조건"/>
      <sheetName val="안정계산"/>
      <sheetName val="단면검토"/>
      <sheetName val="석탄2.3물량"/>
      <sheetName val="수문일위(2012)"/>
      <sheetName val="공장유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점수계산1-2"/>
      <sheetName val="전화번호DATA (2001)"/>
      <sheetName val="A-4"/>
      <sheetName val="노무"/>
      <sheetName val="자압"/>
      <sheetName val="주형"/>
      <sheetName val="자재"/>
      <sheetName val="약품공급2"/>
      <sheetName val="본지점중"/>
      <sheetName val="교각1"/>
      <sheetName val="CODE"/>
      <sheetName val="COPING"/>
      <sheetName val="기초공"/>
      <sheetName val="기둥(원형)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기기리스트"/>
      <sheetName val="Y-WORK"/>
      <sheetName val="8.PILE  (돌출)"/>
      <sheetName val="COPING-1"/>
      <sheetName val="역T형교대-2수량"/>
      <sheetName val="다곡2교"/>
      <sheetName val="투찰"/>
      <sheetName val="수지예산서(세부) (2)"/>
      <sheetName val="I一般比"/>
      <sheetName val="도근좌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/>
      <sheetData sheetId="96"/>
      <sheetData sheetId="97"/>
      <sheetData sheetId="98"/>
      <sheetData sheetId="99" refreshError="1"/>
      <sheetData sheetId="100"/>
      <sheetData sheetId="101"/>
      <sheetData sheetId="102"/>
      <sheetData sheetId="103" refreshError="1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노임단가"/>
      <sheetName val="DATE"/>
      <sheetName val="단위중량"/>
      <sheetName val="조명시설"/>
      <sheetName val="내역서"/>
      <sheetName val="공사비집계"/>
      <sheetName val="진주방향"/>
      <sheetName val="반응조"/>
      <sheetName val="갑지"/>
      <sheetName val="입찰안"/>
      <sheetName val="토공 갑지"/>
      <sheetName val="소업1교"/>
      <sheetName val="간지(1)"/>
      <sheetName val="1,2,3,4,5단위수량"/>
      <sheetName val="총괄"/>
      <sheetName val="6PILE  _돌출_"/>
      <sheetName val="옹벽조금수정"/>
      <sheetName val="참조"/>
      <sheetName val="사통"/>
      <sheetName val="물가시세"/>
      <sheetName val="가설건물"/>
      <sheetName val="터파기및재료"/>
      <sheetName val="샘플표지"/>
      <sheetName val="총괄내역서"/>
      <sheetName val="Sheet1"/>
      <sheetName val="수지표"/>
      <sheetName val="셀명"/>
      <sheetName val="3BL공동구 수량"/>
      <sheetName val="하도내역 (철콘)"/>
      <sheetName val="SLAB&quot;1&quot;"/>
      <sheetName val="본선 토공 분배표"/>
      <sheetName val="ELECTRIC"/>
      <sheetName val="SCHEDULE"/>
      <sheetName val="U-TYPE(1)"/>
      <sheetName val="Sheet2"/>
      <sheetName val="#REF"/>
      <sheetName val="업무처리전"/>
      <sheetName val="제출내역 (2)"/>
      <sheetName val="공사비증감"/>
      <sheetName val="가격조사서"/>
      <sheetName val="말뚝지지력산정"/>
      <sheetName val="가도공"/>
      <sheetName val="단면 (2)"/>
      <sheetName val="금액내역서"/>
      <sheetName val="산출내역서"/>
      <sheetName val="실행철강하도"/>
      <sheetName val="DATA98"/>
      <sheetName val="견적의뢰서"/>
      <sheetName val="2000년1차"/>
      <sheetName val="2000전체분"/>
      <sheetName val="200"/>
      <sheetName val="빗물받이(910-510-410)"/>
      <sheetName val="연돌일위집계"/>
      <sheetName val="원가"/>
      <sheetName val="실정보고"/>
      <sheetName val="갑지1"/>
      <sheetName val="포장물량집계"/>
      <sheetName val="Sheet1 (2)"/>
      <sheetName val="예가표"/>
      <sheetName val="2.단면가정 "/>
      <sheetName val="목표세부명세"/>
      <sheetName val="교각계산"/>
      <sheetName val="세대구분"/>
      <sheetName val="공문"/>
      <sheetName val="COVER"/>
      <sheetName val="Sheet4"/>
      <sheetName val="bid"/>
      <sheetName val="1062-X방향 "/>
      <sheetName val="발주설계서(당초)"/>
      <sheetName val="2호맨홀공제수량"/>
      <sheetName val="고창방향"/>
      <sheetName val="일위대가(계측기설치)"/>
      <sheetName val="기성내역"/>
      <sheetName val="경상비"/>
      <sheetName val="공사내역"/>
      <sheetName val="오동"/>
      <sheetName val="대조"/>
      <sheetName val="나한"/>
      <sheetName val="단가"/>
      <sheetName val="실행"/>
      <sheetName val="날개벽(시점좌측)"/>
      <sheetName val="간선계산"/>
      <sheetName val="ABUT수량-A1"/>
      <sheetName val="포장공자재집계표"/>
      <sheetName val="단면A-A(TR)"/>
      <sheetName val="대비"/>
      <sheetName val="6PILE 과속방지턱집계표!$K$12 (돌출)"/>
      <sheetName val="토공"/>
      <sheetName val="부안일위"/>
      <sheetName val="약품설비"/>
      <sheetName val="SIL98"/>
      <sheetName val="원형1호맨홀토공수량"/>
      <sheetName val="총 괄 표"/>
      <sheetName val="화재 탐지 설비"/>
      <sheetName val="내역표지"/>
      <sheetName val="4)유동표"/>
      <sheetName val="인건비"/>
      <sheetName val="8.PILE  (돌출)"/>
      <sheetName val="산출근거"/>
      <sheetName val="000000"/>
      <sheetName val="DATA입력"/>
      <sheetName val="수로집계"/>
      <sheetName val="배수관산출"/>
      <sheetName val="해전배수"/>
      <sheetName val="수문일1"/>
      <sheetName val="결과조달"/>
      <sheetName val="1.수인터널"/>
      <sheetName val="D200"/>
      <sheetName val="안산기계장치"/>
      <sheetName val="산근터빈"/>
      <sheetName val="2공구산출내역"/>
      <sheetName val="단면B-B(EA)"/>
      <sheetName val="역T형"/>
      <sheetName val="밸브설치"/>
      <sheetName val="일위대가목록"/>
      <sheetName val="대림경상68억"/>
      <sheetName val="입상내역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집계표(육상)"/>
      <sheetName val="지급자재"/>
      <sheetName val="프랜트면허"/>
      <sheetName val="토목주소"/>
      <sheetName val="인사자료총집계"/>
      <sheetName val="archi(본사)"/>
      <sheetName val="수안보-MBR1"/>
      <sheetName val="3.공통공사대비"/>
      <sheetName val="견적서(토공)"/>
      <sheetName val="1. 설계조건 2.단면가정 3. 하중계산"/>
      <sheetName val="DATA 입력란"/>
      <sheetName val="6PILE__(돌출)"/>
      <sheetName val="일위대가"/>
      <sheetName val="배수내역(98년도분)"/>
      <sheetName val="약품공급2"/>
      <sheetName val="본부소개"/>
      <sheetName val="간접비"/>
      <sheetName val="공사비증감(P4) "/>
      <sheetName val="실행예산"/>
      <sheetName val="메서,변+증"/>
      <sheetName val="식생블럭단위수량"/>
      <sheetName val="갑지(추정)"/>
      <sheetName val="노무비"/>
      <sheetName val="EQUIP"/>
      <sheetName val="주식"/>
      <sheetName val="시행후면적"/>
      <sheetName val="내역(전체)"/>
      <sheetName val="집계표"/>
      <sheetName val="BOX 본체"/>
      <sheetName val="수량산출내역1115"/>
      <sheetName val="간 지1"/>
      <sheetName val="DATA2000"/>
      <sheetName val="식재"/>
      <sheetName val="시설물"/>
      <sheetName val="식재출력용"/>
      <sheetName val="유지관리"/>
      <sheetName val="내역"/>
      <sheetName val="슬래브"/>
      <sheetName val="DRUM"/>
      <sheetName val="CAL(1)."/>
      <sheetName val="12CGOU"/>
      <sheetName val="Bend_fact "/>
      <sheetName val="요약배부"/>
      <sheetName val="주관사업"/>
      <sheetName val="STAFF ANALYSIS"/>
      <sheetName val="C"/>
      <sheetName val="3.하중산정4.지지력"/>
      <sheetName val="S.중기사용료"/>
      <sheetName val="97노임단가"/>
      <sheetName val="입력란"/>
      <sheetName val="관로토공집계표"/>
      <sheetName val="기자재비"/>
      <sheetName val="수량3"/>
      <sheetName val="Sheet3"/>
      <sheetName val="대,유,램"/>
      <sheetName val="경영상태"/>
      <sheetName val="민자토목설변1차"/>
      <sheetName val="허용지지력"/>
      <sheetName val="Output"/>
      <sheetName val="공사비예산서(토목분)"/>
      <sheetName val="TOTAL_BOQ"/>
      <sheetName val="1TL종점(1)"/>
      <sheetName val="공통비총괄표"/>
      <sheetName val="토목품셈"/>
      <sheetName val="PAD TR보호대기초"/>
      <sheetName val="가로등기초"/>
      <sheetName val="HANDHOLE(2)"/>
      <sheetName val="설계조건"/>
      <sheetName val="Sheet15"/>
      <sheetName val="수량집계"/>
      <sheetName val="SG"/>
      <sheetName val="견적서"/>
      <sheetName val="도봉2지구"/>
      <sheetName val="비목군분류일위"/>
      <sheetName val="견적대비표"/>
      <sheetName val="공량산출서"/>
      <sheetName val="1NYS(당)"/>
      <sheetName val="최적단면"/>
      <sheetName val="INPUT"/>
      <sheetName val="01.견적내역서"/>
      <sheetName val="도배공사언고"/>
      <sheetName val="수량산출"/>
      <sheetName val="부하(성남)"/>
      <sheetName val="토목"/>
      <sheetName val="기계(집계표)"/>
      <sheetName val="자료"/>
      <sheetName val="산마루측구단위수량"/>
      <sheetName val="전차선로 물량표"/>
      <sheetName val="뚝토공"/>
      <sheetName val="교각정보"/>
      <sheetName val="기기리스트"/>
      <sheetName val="깨기"/>
      <sheetName val="건설기계_목록"/>
      <sheetName val="사유서제출현황-2"/>
      <sheetName val="TOWER 10TON"/>
      <sheetName val="TOWER 12TON"/>
      <sheetName val="공종단가"/>
      <sheetName val="일위대가목차"/>
      <sheetName val="Quantity"/>
      <sheetName val="정보"/>
      <sheetName val="합의경상"/>
      <sheetName val="배수내역"/>
      <sheetName val="우각부보강"/>
      <sheetName val="방음벽기초"/>
      <sheetName val="6PILE+옹벽집계!$G$6+옹벽집계!$H$10  (돌출"/>
      <sheetName val="1.설계조건"/>
      <sheetName val="비탈면보호공수량산출"/>
      <sheetName val="일위(PN)"/>
      <sheetName val="유림골조"/>
      <sheetName val="9509"/>
      <sheetName val="1.토공"/>
      <sheetName val="배명(단가)"/>
      <sheetName val="옹벽"/>
      <sheetName val="신당동집계표"/>
      <sheetName val="장비"/>
      <sheetName val="산근1"/>
      <sheetName val="노무"/>
      <sheetName val="자재"/>
      <sheetName val="단위단가"/>
      <sheetName val="갑지(집행)"/>
      <sheetName val="P.M 별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골재및자재집계표"/>
      <sheetName val="수문보고"/>
      <sheetName val="할증 "/>
      <sheetName val="대운산출"/>
      <sheetName val="배수통관(좌)"/>
      <sheetName val="단가일람"/>
      <sheetName val="조경일람"/>
      <sheetName val="1호맨홀토공"/>
      <sheetName val="정부노임단가"/>
      <sheetName val="본체"/>
      <sheetName val="DAILY"/>
      <sheetName val="침하계"/>
      <sheetName val="철근량"/>
      <sheetName val="수량명세서"/>
      <sheetName val="배수공"/>
      <sheetName val="간지"/>
      <sheetName val="교통표지판수량집계표"/>
      <sheetName val="guard(mac)"/>
      <sheetName val="관로조사공"/>
      <sheetName val="코드표"/>
      <sheetName val="여과지동"/>
      <sheetName val="기초자료"/>
      <sheetName val="토사(PE)"/>
      <sheetName val="가압장구체수량산출서"/>
      <sheetName val="가공비"/>
      <sheetName val="설계산출표지"/>
      <sheetName val="20-6(L)"/>
      <sheetName val="에너지동"/>
      <sheetName val="중기목록표"/>
      <sheetName val="DATA"/>
      <sheetName val="2002상반기노임기준"/>
      <sheetName val="건축내역서"/>
      <sheetName val="설비내역서"/>
      <sheetName val="전기내역서"/>
      <sheetName val="수지예산"/>
      <sheetName val="계화총괄"/>
      <sheetName val="계화배수(3대)"/>
      <sheetName val="6PILE  _돌_x001c__"/>
      <sheetName val="COPING"/>
      <sheetName val="I.설계조건"/>
      <sheetName val="우수받이재료집계표"/>
      <sheetName val="type-F"/>
      <sheetName val="A-4"/>
      <sheetName val="격점수량"/>
      <sheetName val="을 2"/>
      <sheetName val="을 1"/>
      <sheetName val="손익분석"/>
      <sheetName val="TYPE-1"/>
      <sheetName val="교대(A1-A2)"/>
      <sheetName val="설비"/>
      <sheetName val="★도급내역"/>
      <sheetName val="포장공"/>
      <sheetName val="김여중"/>
      <sheetName val="무근깨기"/>
      <sheetName val="단가산출서"/>
      <sheetName val="기계경비일람"/>
      <sheetName val="AN-01"/>
      <sheetName val="PRICES"/>
      <sheetName val="골조시행"/>
      <sheetName val="예상"/>
      <sheetName val="ASP 일반구간_250A"/>
      <sheetName val="횡배날개"/>
      <sheetName val="지장물C"/>
      <sheetName val="교각1"/>
      <sheetName val="2000시행예상"/>
      <sheetName val="자재집계표"/>
      <sheetName val="중기사용료"/>
      <sheetName val="일위"/>
      <sheetName val="교량전기"/>
      <sheetName val="전기"/>
      <sheetName val="입출재고현황 (2)"/>
      <sheetName val="본선차로수량집계표"/>
      <sheetName val="6PILE___돌출_"/>
      <sheetName val="3BL공동구_수량"/>
      <sheetName val="BOX(1.5X1.5)"/>
      <sheetName val="제수변수량H2.15"/>
      <sheetName val="_공기변수량"/>
      <sheetName val="J형측구단위수량"/>
      <sheetName val="소산진입"/>
      <sheetName val="당초"/>
      <sheetName val="단위수량"/>
      <sheetName val="기계경비"/>
      <sheetName val="구조물공"/>
      <sheetName val="음봉방향"/>
      <sheetName val="단위수량산출"/>
      <sheetName val="수로단위수량"/>
      <sheetName val="4-1.노무비(직영)"/>
      <sheetName val="지하"/>
      <sheetName val="토공계산서(부체도로)"/>
      <sheetName val="날개벽"/>
      <sheetName val="일위대가1"/>
      <sheetName val="가설사무소수량집계"/>
      <sheetName val="바닥판"/>
      <sheetName val="96노임기준"/>
      <sheetName val="기본"/>
      <sheetName val="차액보증"/>
      <sheetName val="YES-T"/>
      <sheetName val="단가조사"/>
      <sheetName val="40총괄"/>
      <sheetName val="우수받이"/>
      <sheetName val="국공유지및사유지"/>
      <sheetName val="01.인원현황 (계획)"/>
      <sheetName val="조건표"/>
      <sheetName val="예정(3)"/>
      <sheetName val="동원(3)"/>
      <sheetName val="9GNG운반"/>
      <sheetName val="70%"/>
      <sheetName val="소비자가"/>
      <sheetName val="공통가설공사"/>
      <sheetName val="부하계산서"/>
      <sheetName val="I一般比"/>
      <sheetName val="외주현황.wq1"/>
      <sheetName val="2.단면가정"/>
      <sheetName val="이름"/>
      <sheetName val="매립"/>
      <sheetName val="설계"/>
      <sheetName val="LOB"/>
      <sheetName val="C-직노1"/>
      <sheetName val="Supplement2"/>
      <sheetName val=""/>
      <sheetName val="수량집계표"/>
      <sheetName val="2.교량(신설)"/>
      <sheetName val="대로근거"/>
      <sheetName val="중로근거"/>
      <sheetName val="전선 및 전선관"/>
      <sheetName val="1회기성을"/>
      <sheetName val="토공 total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포장직선구간"/>
      <sheetName val="집수정"/>
      <sheetName val="배수관설치현황"/>
      <sheetName val="연결관암거"/>
      <sheetName val="수입"/>
      <sheetName val="대부예산서"/>
      <sheetName val="기초공"/>
      <sheetName val="기둥(원형)"/>
      <sheetName val="부대공"/>
      <sheetName val="CIVIL4"/>
      <sheetName val="Sheet17"/>
      <sheetName val="CODE"/>
      <sheetName val="MOTOR"/>
      <sheetName val="직노"/>
      <sheetName val="A1(토공)"/>
      <sheetName val="A1(구조물)"/>
      <sheetName val="수량집계(1)"/>
      <sheetName val="철근집계표"/>
      <sheetName val="원형맨홀수량"/>
      <sheetName val="일반수량"/>
      <sheetName val="당초내역서"/>
      <sheetName val="토적표(우안)"/>
      <sheetName val="토적표(좌안)"/>
      <sheetName val="2.대외공문"/>
      <sheetName val="데리네이타현황"/>
      <sheetName val="지장물조서"/>
      <sheetName val="하천하류 철근수량 집계표"/>
      <sheetName val="6PILE (돌출)"/>
      <sheetName val="흥양2교토공집계표"/>
      <sheetName val="JUCKEYK"/>
      <sheetName val="보차도경계석"/>
      <sheetName val="이토변실(A3-LINE)"/>
      <sheetName val="자재(설치)"/>
      <sheetName val="화전내"/>
      <sheetName val="주요자재집계"/>
      <sheetName val="구체"/>
      <sheetName val="좌측날개벽"/>
      <sheetName val="우측날개벽"/>
      <sheetName val="tggwan(mac)"/>
      <sheetName val="신표지1"/>
      <sheetName val="총수량 (기성)"/>
      <sheetName val="가옥철거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부대토목"/>
      <sheetName val="L형집계"/>
      <sheetName val="변경집계표"/>
      <sheetName val="IW-LIST"/>
      <sheetName val="금융비용"/>
      <sheetName val="의뢰서"/>
      <sheetName val="노임"/>
      <sheetName val="2.하중산정"/>
      <sheetName val="직재"/>
      <sheetName val="1을"/>
      <sheetName val="현장관리비"/>
      <sheetName val="계산근거"/>
      <sheetName val="woo(mac)"/>
      <sheetName val="단면가정"/>
      <sheetName val="일위대가표"/>
      <sheetName val="총괄표"/>
      <sheetName val="DHEQSUPT"/>
      <sheetName val="연습"/>
      <sheetName val="산출근거(S4)"/>
      <sheetName val="돌담교 상부수량"/>
      <sheetName val="마감사양"/>
      <sheetName val="건축"/>
      <sheetName val="3련 BOX"/>
      <sheetName val="운반"/>
      <sheetName val="설직재-1"/>
      <sheetName val="낙찰표"/>
      <sheetName val="우수"/>
      <sheetName val="관급자재대"/>
      <sheetName val="내역-가"/>
      <sheetName val="1단계"/>
      <sheetName val="집계표(OPTION)"/>
      <sheetName val="실행내역서"/>
      <sheetName val="T.T.P 단위수량"/>
      <sheetName val="J01"/>
      <sheetName val="칠산대교 중앙부"/>
      <sheetName val="칠산대교 시종점부"/>
      <sheetName val="설계예시"/>
      <sheetName val="중기비"/>
      <sheetName val="수량산출서"/>
      <sheetName val="을"/>
      <sheetName val="전력구구조물산근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96보완계획7.12"/>
      <sheetName val="품셈TABLE"/>
      <sheetName val="품"/>
      <sheetName val="우수맨홀공제단위수량"/>
      <sheetName val="토공-내역"/>
      <sheetName val="관급총괄"/>
      <sheetName val="실행대비"/>
      <sheetName val="건축물터파기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참고사항"/>
      <sheetName val="근로자자료입력"/>
      <sheetName val="일위대가(1)"/>
      <sheetName val="BOX"/>
      <sheetName val="우수공"/>
      <sheetName val="전기일위대가"/>
      <sheetName val="단면검토"/>
      <sheetName val="A1-DATA"/>
      <sheetName val="단면"/>
      <sheetName val="전체변경예정공정표_2012.07.30"/>
      <sheetName val="상부공"/>
      <sheetName val="타견적(을)"/>
      <sheetName val="기계경비적용기준"/>
      <sheetName val="자재 집계표"/>
      <sheetName val="산출근거-S1"/>
      <sheetName val="1.설계기준"/>
      <sheetName val="횡배수관설치현황"/>
      <sheetName val="5흙막이"/>
      <sheetName val="좌측"/>
      <sheetName val="계약용량(서포)"/>
      <sheetName val="맨홀수량산출"/>
      <sheetName val="BOX-1510"/>
      <sheetName val="기초INPUT"/>
      <sheetName val="입력시트"/>
      <sheetName val="교대(A1)"/>
      <sheetName val="단가산출"/>
      <sheetName val="인부노임"/>
      <sheetName val="자금신청서"/>
      <sheetName val="Sheet13"/>
      <sheetName val="Sheet14"/>
      <sheetName val="GEN"/>
      <sheetName val="설계내역(2001)"/>
      <sheetName val="loading"/>
      <sheetName val="설계내역서"/>
      <sheetName val="현황"/>
      <sheetName val="철집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TYPE-A"/>
      <sheetName val="부표총괄"/>
      <sheetName val="기존-내역"/>
      <sheetName val="제직재"/>
      <sheetName val="제-노임"/>
      <sheetName val="내역서(교량)전체"/>
      <sheetName val="표준단면수량(출력안함)"/>
      <sheetName val="배수장토목공사비"/>
      <sheetName val="구조물철거개소별명세"/>
      <sheetName val="외자배분"/>
      <sheetName val="외자내역"/>
      <sheetName val="N賃率-職"/>
      <sheetName val="토적계산"/>
      <sheetName val="평가데이터"/>
      <sheetName val="설계내역"/>
      <sheetName val="견적서세부내용"/>
      <sheetName val="견적내용입력"/>
      <sheetName val="_x0018__x0000_℀"/>
      <sheetName val="전기혼잡제경비(45)"/>
      <sheetName val="Pier 3"/>
      <sheetName val="증감내역"/>
      <sheetName val="찍기"/>
      <sheetName val="용산1(해보)"/>
      <sheetName val="옹벽집계표"/>
      <sheetName val="토공산출(시)"/>
      <sheetName val="토공산출(포)"/>
      <sheetName val="MATERIAL"/>
      <sheetName val="상반기손익차2총괄"/>
      <sheetName val="토공정보"/>
      <sheetName val="개요"/>
      <sheetName val="우수관로단위수량(300)"/>
      <sheetName val="일반공사"/>
      <sheetName val="저"/>
      <sheetName val="경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98수문일위"/>
    </sheetNames>
    <sheetDataSet>
      <sheetData sheetId="0"/>
      <sheetData sheetId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기초단가"/>
      <sheetName val="설계조건"/>
      <sheetName val="안정계산"/>
      <sheetName val="단면검토"/>
      <sheetName val="차액보증"/>
      <sheetName val="말뚝물량"/>
      <sheetName val="대비"/>
      <sheetName val="3련 BOX"/>
      <sheetName val="COVER"/>
      <sheetName val="조명시설"/>
      <sheetName val="보집계표"/>
      <sheetName val="변화치수"/>
      <sheetName val="덕전리"/>
      <sheetName val="배"/>
      <sheetName val="MOTOR"/>
      <sheetName val="목교수량집계"/>
      <sheetName val="조도계산서 (도서)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일반공사"/>
      <sheetName val="ⴭⴭⴭⴭ"/>
      <sheetName val="차액보증"/>
      <sheetName val="안정계산"/>
      <sheetName val="단면검토"/>
      <sheetName val="3련 BOX"/>
      <sheetName val="토공A"/>
      <sheetName val="ilch"/>
      <sheetName val="보집계표"/>
      <sheetName val="조명시설"/>
      <sheetName val="#REF"/>
      <sheetName val="6PILE  (돌출)"/>
      <sheetName val="내역"/>
      <sheetName val="ABUT수량-A1"/>
      <sheetName val="001"/>
      <sheetName val="RPF"/>
      <sheetName val="일반맨홀수량집계"/>
      <sheetName val="1.설계조건"/>
      <sheetName val="설계조건"/>
      <sheetName val="말뚝물량"/>
      <sheetName val="단위중량"/>
      <sheetName val="배수공"/>
      <sheetName val="암거"/>
      <sheetName val="포장공"/>
      <sheetName val="MOTOR"/>
      <sheetName val="일위대가"/>
      <sheetName val="단면가정"/>
      <sheetName val="덕전리"/>
      <sheetName val="단위수량"/>
      <sheetName val="일위대가목차"/>
      <sheetName val="보차도경계석"/>
      <sheetName val="버스운행안내"/>
      <sheetName val="예방접종계획"/>
      <sheetName val="근태계획서"/>
      <sheetName val="변화치수"/>
      <sheetName val="일반맨홀수량집계(A-7 LINE)"/>
      <sheetName val="토적표"/>
      <sheetName val="횡배위치"/>
      <sheetName val="입찰안"/>
      <sheetName val="토사(PE)"/>
      <sheetName val="소업1교"/>
      <sheetName val="노임단가"/>
      <sheetName val="편입토지조서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집계표"/>
      <sheetName val="신우"/>
      <sheetName val="#REF"/>
      <sheetName val="자재단가"/>
      <sheetName val="DDD"/>
      <sheetName val="대치판정"/>
      <sheetName val="암거"/>
      <sheetName val="포장공"/>
      <sheetName val="덕전리"/>
      <sheetName val="부경대총괄내역서"/>
      <sheetName val="4.내진설계"/>
      <sheetName val="Sheet1 (2)"/>
      <sheetName val="2경간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조명시설"/>
      <sheetName val="단면가정"/>
      <sheetName val="치수표"/>
      <sheetName val="3BL공동구 수량"/>
      <sheetName val="금액내역서"/>
      <sheetName val="수량집계"/>
      <sheetName val="연습"/>
      <sheetName val="옹벽단면치수"/>
      <sheetName val="공통비"/>
      <sheetName val="관급자대내역서"/>
      <sheetName val="설계내역서(고사목 제거)"/>
      <sheetName val="001"/>
      <sheetName val="변화치수"/>
      <sheetName val="주차구획선수량"/>
      <sheetName val="내역"/>
      <sheetName val="1.수인터널"/>
      <sheetName val="내역서 (2)"/>
      <sheetName val="마산방향"/>
      <sheetName val="진주방향"/>
      <sheetName val="일위대가(가설)"/>
      <sheetName val="대로근거"/>
      <sheetName val="지구단위계획"/>
      <sheetName val="수량산출"/>
      <sheetName val="철근량"/>
      <sheetName val="각형맨홀"/>
      <sheetName val="ⴭⴭⴭⴭ"/>
      <sheetName val="MOTOR"/>
      <sheetName val="코드표"/>
      <sheetName val="대포2교접속"/>
      <sheetName val="제1호단위수량"/>
      <sheetName val="버스운행안내"/>
      <sheetName val="예방접종계획"/>
      <sheetName val="근태계획서"/>
      <sheetName val="집수A"/>
      <sheetName val="골막이(야매)"/>
      <sheetName val="배수공"/>
      <sheetName val="차액보증"/>
      <sheetName val="SORCE1"/>
      <sheetName val="일위대가모듈"/>
      <sheetName val="표지"/>
      <sheetName val="000000"/>
      <sheetName val="입찰안"/>
      <sheetName val="wall"/>
      <sheetName val="Sheet3"/>
      <sheetName val="Sheet1"/>
      <sheetName val="을"/>
      <sheetName val="6PILE  (돌출)"/>
      <sheetName val="1"/>
      <sheetName val="7급줄떼"/>
      <sheetName val="DATA 입력란"/>
      <sheetName val="1. 설계조건 2.단면가정 3. 하중계산"/>
      <sheetName val="토공수량산출"/>
      <sheetName val="낙찰표"/>
      <sheetName val="실행철강하도"/>
      <sheetName val="계약서"/>
      <sheetName val="단가산출서"/>
      <sheetName val="인자기준"/>
      <sheetName val="ABUT수량-A1"/>
      <sheetName val="VXXXXXXX"/>
      <sheetName val="tggwan(mac)"/>
      <sheetName val="총괄내역"/>
      <sheetName val="단위수량"/>
      <sheetName val="2공구산출내역"/>
      <sheetName val="일위대가목차"/>
      <sheetName val="토사(PE)"/>
      <sheetName val="8.PILE  (돌출)"/>
      <sheetName val="식생블럭단위수량"/>
      <sheetName val="98수문일위"/>
      <sheetName val="구조물공"/>
      <sheetName val="정부노임단가"/>
      <sheetName val="토량산출서"/>
      <sheetName val="내역서적용수량"/>
      <sheetName val="배수공 시멘트 및 골재량 산출"/>
      <sheetName val="수량3"/>
      <sheetName val="본체"/>
      <sheetName val="바닥판"/>
      <sheetName val="소산진입"/>
      <sheetName val="담장산출"/>
      <sheetName val="01-적용기준"/>
      <sheetName val="08-공사비총괄표(경남외)"/>
      <sheetName val="06-원가계산서(경남외)"/>
      <sheetName val="안정검토1"/>
      <sheetName val="17-횡단측량야장(본선1)"/>
      <sheetName val="도급내역서"/>
      <sheetName val="깨기"/>
      <sheetName val="유림골조"/>
      <sheetName val="T13(P68~72,78)"/>
      <sheetName val="구조물철거타공정이월"/>
      <sheetName val="총집계표"/>
      <sheetName val="COPING-1"/>
      <sheetName val="역T형교대-2수량"/>
      <sheetName val="Sheet2"/>
      <sheetName val="1.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광유풍지구2"/>
      <sheetName val="98수문일위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종별재적표"/>
      <sheetName val="시가"/>
      <sheetName val="기본자료"/>
      <sheetName val="기본자료_인쇄용"/>
      <sheetName val="철도거리산출"/>
      <sheetName val="운반비산출"/>
      <sheetName val="적용시장산출"/>
      <sheetName val="평균시가"/>
      <sheetName val="사정표"/>
      <sheetName val="KJW_LIS"/>
      <sheetName val="공정"/>
      <sheetName val="선별이정표"/>
      <sheetName val="화물차운임"/>
      <sheetName val="공시목"/>
      <sheetName val="평균단가"/>
      <sheetName val="평정서"/>
      <sheetName val="초기화면"/>
      <sheetName val="처리중"/>
      <sheetName val="설명"/>
      <sheetName val="사정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남울진낙찰내역(99.4.13 부산청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"/>
      <sheetName val="토공"/>
      <sheetName val="데리네이타현황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21-아"/>
      <sheetName val="21-자"/>
      <sheetName val="22-마 "/>
      <sheetName val="22-바"/>
      <sheetName val="1.기초 자료"/>
      <sheetName val="벌채(벌목조재,지타,산지집재)"/>
      <sheetName val="ha당 조림예정지 단가산출서"/>
      <sheetName val="8.설계내역서"/>
      <sheetName val="9.작업기간산출기준"/>
      <sheetName val="11.원가계산서"/>
      <sheetName val="12.평정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재적조서 제거이용가능목)219-마"/>
      <sheetName val="재적조서 제거이용가능목)220-나"/>
    </sheetNames>
    <sheetDataSet>
      <sheetData sheetId="0" refreshError="1">
        <row r="1">
          <cell r="B1" t="str">
            <v>낙엽송</v>
          </cell>
          <cell r="C1" t="str">
            <v>낙</v>
          </cell>
        </row>
        <row r="2">
          <cell r="B2">
            <v>2</v>
          </cell>
          <cell r="C2">
            <v>4</v>
          </cell>
        </row>
        <row r="37">
          <cell r="B37" t="str">
            <v>삼나무</v>
          </cell>
          <cell r="C37" t="str">
            <v>삼</v>
          </cell>
        </row>
        <row r="38">
          <cell r="B38">
            <v>4</v>
          </cell>
          <cell r="C38">
            <v>6</v>
          </cell>
        </row>
        <row r="41">
          <cell r="B41">
            <v>3.2000000000000002E-3</v>
          </cell>
          <cell r="C41">
            <v>6.6E-3</v>
          </cell>
        </row>
        <row r="42">
          <cell r="B42">
            <v>3.8999999999999998E-3</v>
          </cell>
          <cell r="C42">
            <v>8.2000000000000007E-3</v>
          </cell>
        </row>
        <row r="43">
          <cell r="B43">
            <v>4.7000000000000002E-3</v>
          </cell>
          <cell r="C43">
            <v>9.7999999999999997E-3</v>
          </cell>
        </row>
        <row r="44">
          <cell r="B44">
            <v>5.4999999999999997E-3</v>
          </cell>
          <cell r="C44">
            <v>1.14E-2</v>
          </cell>
        </row>
        <row r="45">
          <cell r="B45">
            <v>6.1999999999999998E-3</v>
          </cell>
          <cell r="C45">
            <v>1.29E-2</v>
          </cell>
        </row>
        <row r="46">
          <cell r="B46">
            <v>7.0000000000000001E-3</v>
          </cell>
          <cell r="C46">
            <v>1.4500000000000001E-2</v>
          </cell>
        </row>
        <row r="47">
          <cell r="B47">
            <v>7.7000000000000002E-3</v>
          </cell>
          <cell r="C47">
            <v>1.61E-2</v>
          </cell>
        </row>
        <row r="48">
          <cell r="B48">
            <v>8.5000000000000006E-3</v>
          </cell>
          <cell r="C48">
            <v>1.7600000000000001E-2</v>
          </cell>
        </row>
        <row r="49">
          <cell r="B49">
            <v>9.1999999999999998E-3</v>
          </cell>
          <cell r="C49">
            <v>1.9199999999999998E-2</v>
          </cell>
        </row>
        <row r="50">
          <cell r="B50">
            <v>9.9000000000000008E-3</v>
          </cell>
          <cell r="C50">
            <v>2.07E-2</v>
          </cell>
        </row>
        <row r="51">
          <cell r="C51">
            <v>2.2200000000000001E-2</v>
          </cell>
        </row>
        <row r="68">
          <cell r="B68" t="str">
            <v>해송</v>
          </cell>
          <cell r="C68" t="str">
            <v>해</v>
          </cell>
        </row>
        <row r="69">
          <cell r="B69">
            <v>4</v>
          </cell>
          <cell r="C69">
            <v>6</v>
          </cell>
        </row>
        <row r="72">
          <cell r="B72">
            <v>3.0999999999999999E-3</v>
          </cell>
          <cell r="C72">
            <v>6.4999999999999997E-3</v>
          </cell>
        </row>
        <row r="73">
          <cell r="B73">
            <v>3.8E-3</v>
          </cell>
          <cell r="C73">
            <v>8.0999999999999996E-3</v>
          </cell>
        </row>
        <row r="74">
          <cell r="B74">
            <v>4.4999999999999997E-3</v>
          </cell>
          <cell r="C74">
            <v>9.5999999999999992E-3</v>
          </cell>
        </row>
        <row r="75">
          <cell r="B75">
            <v>5.1999999999999998E-3</v>
          </cell>
          <cell r="C75">
            <v>1.0999999999999999E-2</v>
          </cell>
        </row>
        <row r="76">
          <cell r="B76">
            <v>5.7999999999999996E-3</v>
          </cell>
          <cell r="C76">
            <v>1.2500000000000001E-2</v>
          </cell>
        </row>
        <row r="77">
          <cell r="B77">
            <v>6.4999999999999997E-3</v>
          </cell>
          <cell r="C77">
            <v>1.4E-2</v>
          </cell>
        </row>
        <row r="78">
          <cell r="B78">
            <v>7.1999999999999998E-3</v>
          </cell>
          <cell r="C78">
            <v>1.54E-2</v>
          </cell>
        </row>
        <row r="99">
          <cell r="B99" t="str">
            <v>잣나무</v>
          </cell>
          <cell r="C99" t="str">
            <v>잣</v>
          </cell>
        </row>
        <row r="100">
          <cell r="B100">
            <v>6</v>
          </cell>
          <cell r="C100">
            <v>8</v>
          </cell>
        </row>
        <row r="104">
          <cell r="B104">
            <v>7.4999999999999997E-3</v>
          </cell>
          <cell r="C104">
            <v>1.29E-2</v>
          </cell>
        </row>
        <row r="105">
          <cell r="B105">
            <v>9.1000000000000004E-3</v>
          </cell>
          <cell r="C105">
            <v>1.5800000000000002E-2</v>
          </cell>
        </row>
        <row r="106">
          <cell r="B106">
            <v>1.0699999999999999E-2</v>
          </cell>
          <cell r="C106">
            <v>1.8700000000000001E-2</v>
          </cell>
        </row>
        <row r="107">
          <cell r="B107">
            <v>1.24E-2</v>
          </cell>
          <cell r="C107">
            <v>2.1600000000000001E-2</v>
          </cell>
        </row>
        <row r="108">
          <cell r="B108">
            <v>1.4E-2</v>
          </cell>
          <cell r="C108">
            <v>2.4500000000000001E-2</v>
          </cell>
        </row>
        <row r="109">
          <cell r="B109">
            <v>1.5699999999999999E-2</v>
          </cell>
          <cell r="C109">
            <v>2.7400000000000001E-2</v>
          </cell>
        </row>
        <row r="110">
          <cell r="B110">
            <v>1.7299999999999999E-2</v>
          </cell>
          <cell r="C110">
            <v>3.0300000000000001E-2</v>
          </cell>
        </row>
        <row r="111">
          <cell r="B111">
            <v>1.9E-2</v>
          </cell>
          <cell r="C111">
            <v>3.32E-2</v>
          </cell>
        </row>
        <row r="112">
          <cell r="B112">
            <v>2.06E-2</v>
          </cell>
          <cell r="C112">
            <v>3.6200000000000003E-2</v>
          </cell>
        </row>
        <row r="113">
          <cell r="B113">
            <v>2.23E-2</v>
          </cell>
          <cell r="C113">
            <v>3.9100000000000003E-2</v>
          </cell>
        </row>
        <row r="114">
          <cell r="B114">
            <v>2.3900000000000001E-2</v>
          </cell>
          <cell r="C114">
            <v>4.2000000000000003E-2</v>
          </cell>
        </row>
        <row r="115">
          <cell r="B115">
            <v>2.5600000000000001E-2</v>
          </cell>
          <cell r="C115">
            <v>4.4999999999999998E-2</v>
          </cell>
        </row>
        <row r="116">
          <cell r="B116">
            <v>2.7199999999999998E-2</v>
          </cell>
          <cell r="C116">
            <v>4.7899999999999998E-2</v>
          </cell>
        </row>
        <row r="117">
          <cell r="B117">
            <v>2.8899999999999999E-2</v>
          </cell>
          <cell r="C117">
            <v>5.0799999999999998E-2</v>
          </cell>
        </row>
        <row r="118">
          <cell r="B118">
            <v>3.0499999999999999E-2</v>
          </cell>
          <cell r="C118">
            <v>5.3800000000000001E-2</v>
          </cell>
        </row>
        <row r="119">
          <cell r="B119">
            <v>3.2199999999999999E-2</v>
          </cell>
          <cell r="C119">
            <v>5.67E-2</v>
          </cell>
        </row>
        <row r="120">
          <cell r="B120">
            <v>3.3799999999999997E-2</v>
          </cell>
          <cell r="C120">
            <v>5.96E-2</v>
          </cell>
        </row>
        <row r="121">
          <cell r="B121">
            <v>3.5499999999999997E-2</v>
          </cell>
          <cell r="C121">
            <v>6.2600000000000003E-2</v>
          </cell>
        </row>
        <row r="122">
          <cell r="B122">
            <v>3.7100000000000001E-2</v>
          </cell>
          <cell r="C122">
            <v>6.5500000000000003E-2</v>
          </cell>
        </row>
        <row r="123">
          <cell r="B123">
            <v>3.8800000000000001E-2</v>
          </cell>
          <cell r="C123">
            <v>6.8500000000000005E-2</v>
          </cell>
        </row>
        <row r="124">
          <cell r="B124">
            <v>4.0500000000000001E-2</v>
          </cell>
          <cell r="C124">
            <v>7.1400000000000005E-2</v>
          </cell>
        </row>
        <row r="125">
          <cell r="B125">
            <v>4.2099999999999999E-2</v>
          </cell>
          <cell r="C125">
            <v>7.4300000000000005E-2</v>
          </cell>
        </row>
        <row r="126">
          <cell r="B126">
            <v>4.3799999999999999E-2</v>
          </cell>
          <cell r="C126">
            <v>7.7299999999999994E-2</v>
          </cell>
        </row>
        <row r="127">
          <cell r="B127">
            <v>4.5400000000000003E-2</v>
          </cell>
          <cell r="C127">
            <v>8.0199999999999994E-2</v>
          </cell>
        </row>
        <row r="128">
          <cell r="B128">
            <v>4.7100000000000003E-2</v>
          </cell>
          <cell r="C128">
            <v>8.3099999999999993E-2</v>
          </cell>
        </row>
        <row r="129">
          <cell r="B129">
            <v>4.87E-2</v>
          </cell>
          <cell r="C129">
            <v>8.6099999999999996E-2</v>
          </cell>
        </row>
        <row r="130">
          <cell r="B130">
            <v>5.04E-2</v>
          </cell>
          <cell r="C130">
            <v>8.8999999999999996E-2</v>
          </cell>
        </row>
        <row r="131">
          <cell r="B131">
            <v>5.1999999999999998E-2</v>
          </cell>
          <cell r="C131">
            <v>9.1999999999999998E-2</v>
          </cell>
        </row>
        <row r="132">
          <cell r="B132">
            <v>5.3699999999999998E-2</v>
          </cell>
          <cell r="C132">
            <v>9.4899999999999998E-2</v>
          </cell>
        </row>
        <row r="133">
          <cell r="B133">
            <v>5.5399999999999998E-2</v>
          </cell>
          <cell r="C133">
            <v>9.7799999999999998E-2</v>
          </cell>
        </row>
        <row r="134">
          <cell r="B134">
            <v>5.7000000000000002E-2</v>
          </cell>
          <cell r="C134">
            <v>0.1008</v>
          </cell>
        </row>
        <row r="135">
          <cell r="B135" t="str">
            <v>리기다소나무</v>
          </cell>
          <cell r="C135" t="str">
            <v>리</v>
          </cell>
        </row>
        <row r="136">
          <cell r="B136">
            <v>6</v>
          </cell>
          <cell r="C136">
            <v>8</v>
          </cell>
        </row>
        <row r="140">
          <cell r="B140">
            <v>7.7000000000000002E-3</v>
          </cell>
          <cell r="C140">
            <v>1.32E-2</v>
          </cell>
        </row>
        <row r="141">
          <cell r="B141">
            <v>9.2999999999999992E-3</v>
          </cell>
          <cell r="C141">
            <v>1.6E-2</v>
          </cell>
        </row>
        <row r="142">
          <cell r="B142">
            <v>1.0999999999999999E-2</v>
          </cell>
          <cell r="C142">
            <v>1.89E-2</v>
          </cell>
        </row>
        <row r="143">
          <cell r="B143">
            <v>1.26E-2</v>
          </cell>
          <cell r="C143">
            <v>2.1700000000000001E-2</v>
          </cell>
        </row>
        <row r="144">
          <cell r="B144">
            <v>1.4200000000000001E-2</v>
          </cell>
          <cell r="C144">
            <v>2.4500000000000001E-2</v>
          </cell>
        </row>
        <row r="145">
          <cell r="B145">
            <v>1.5900000000000001E-2</v>
          </cell>
          <cell r="C145">
            <v>2.7400000000000001E-2</v>
          </cell>
        </row>
        <row r="146">
          <cell r="B146">
            <v>1.7500000000000002E-2</v>
          </cell>
          <cell r="C146">
            <v>3.0200000000000001E-2</v>
          </cell>
        </row>
        <row r="147">
          <cell r="B147">
            <v>1.9099999999999999E-2</v>
          </cell>
          <cell r="C147">
            <v>3.3000000000000002E-2</v>
          </cell>
        </row>
        <row r="148">
          <cell r="B148">
            <v>2.0799999999999999E-2</v>
          </cell>
          <cell r="C148">
            <v>3.5900000000000001E-2</v>
          </cell>
        </row>
        <row r="149">
          <cell r="B149">
            <v>2.24E-2</v>
          </cell>
          <cell r="C149">
            <v>3.8699999999999998E-2</v>
          </cell>
        </row>
        <row r="150">
          <cell r="B150">
            <v>2.4E-2</v>
          </cell>
          <cell r="C150">
            <v>4.1500000000000002E-2</v>
          </cell>
        </row>
        <row r="151">
          <cell r="B151">
            <v>2.5600000000000001E-2</v>
          </cell>
          <cell r="C151">
            <v>4.4400000000000002E-2</v>
          </cell>
        </row>
        <row r="152">
          <cell r="B152">
            <v>2.7300000000000001E-2</v>
          </cell>
          <cell r="C152">
            <v>4.7199999999999999E-2</v>
          </cell>
        </row>
        <row r="153">
          <cell r="B153">
            <v>2.8899999999999999E-2</v>
          </cell>
          <cell r="C153">
            <v>0.05</v>
          </cell>
        </row>
        <row r="154">
          <cell r="B154">
            <v>3.0499999999999999E-2</v>
          </cell>
          <cell r="C154">
            <v>5.2900000000000003E-2</v>
          </cell>
        </row>
        <row r="155">
          <cell r="B155">
            <v>3.2199999999999999E-2</v>
          </cell>
          <cell r="C155">
            <v>5.57E-2</v>
          </cell>
        </row>
        <row r="156">
          <cell r="B156">
            <v>3.3799999999999997E-2</v>
          </cell>
          <cell r="C156">
            <v>5.8500000000000003E-2</v>
          </cell>
        </row>
        <row r="157">
          <cell r="B157">
            <v>3.5400000000000001E-2</v>
          </cell>
          <cell r="C157">
            <v>6.1400000000000003E-2</v>
          </cell>
        </row>
        <row r="158">
          <cell r="B158">
            <v>3.7100000000000001E-2</v>
          </cell>
          <cell r="C158">
            <v>6.4199999999999993E-2</v>
          </cell>
        </row>
        <row r="159">
          <cell r="B159">
            <v>3.8699999999999998E-2</v>
          </cell>
          <cell r="C159">
            <v>6.7000000000000004E-2</v>
          </cell>
        </row>
        <row r="160">
          <cell r="B160">
            <v>4.0300000000000002E-2</v>
          </cell>
          <cell r="C160">
            <v>6.9900000000000004E-2</v>
          </cell>
        </row>
        <row r="161">
          <cell r="B161">
            <v>4.19E-2</v>
          </cell>
          <cell r="C161">
            <v>7.2700000000000001E-2</v>
          </cell>
        </row>
        <row r="162">
          <cell r="B162">
            <v>4.36E-2</v>
          </cell>
          <cell r="C162">
            <v>7.5499999999999998E-2</v>
          </cell>
        </row>
        <row r="163">
          <cell r="B163">
            <v>4.5199999999999997E-2</v>
          </cell>
          <cell r="C163">
            <v>7.8399999999999997E-2</v>
          </cell>
        </row>
        <row r="164">
          <cell r="B164">
            <v>4.6800000000000001E-2</v>
          </cell>
          <cell r="C164">
            <v>8.1199999999999994E-2</v>
          </cell>
        </row>
        <row r="165">
          <cell r="B165">
            <v>4.8500000000000001E-2</v>
          </cell>
          <cell r="C165">
            <v>8.4000000000000005E-2</v>
          </cell>
        </row>
        <row r="166">
          <cell r="B166">
            <v>5.0099999999999999E-2</v>
          </cell>
          <cell r="C166">
            <v>8.6900000000000005E-2</v>
          </cell>
        </row>
        <row r="167">
          <cell r="B167">
            <v>5.1700000000000003E-2</v>
          </cell>
          <cell r="C167">
            <v>8.9700000000000002E-2</v>
          </cell>
        </row>
        <row r="168">
          <cell r="B168">
            <v>5.3400000000000003E-2</v>
          </cell>
          <cell r="C168">
            <v>9.2499999999999999E-2</v>
          </cell>
        </row>
        <row r="169">
          <cell r="B169">
            <v>5.5E-2</v>
          </cell>
          <cell r="C169">
            <v>9.5399999999999999E-2</v>
          </cell>
        </row>
        <row r="170">
          <cell r="B170">
            <v>5.6599999999999998E-2</v>
          </cell>
          <cell r="C170">
            <v>9.8199999999999996E-2</v>
          </cell>
        </row>
        <row r="171">
          <cell r="B171" t="str">
            <v>이태리포플러</v>
          </cell>
          <cell r="C171" t="str">
            <v>이</v>
          </cell>
        </row>
        <row r="172">
          <cell r="B172">
            <v>2</v>
          </cell>
          <cell r="C172">
            <v>4</v>
          </cell>
        </row>
        <row r="202">
          <cell r="B202" t="str">
            <v>중부지방소나무</v>
          </cell>
          <cell r="C202" t="str">
            <v>소</v>
          </cell>
        </row>
        <row r="203">
          <cell r="B203">
            <v>2</v>
          </cell>
          <cell r="C203">
            <v>4</v>
          </cell>
        </row>
        <row r="238">
          <cell r="B238" t="str">
            <v>강원지방소나무</v>
          </cell>
          <cell r="C238" t="str">
            <v>강</v>
          </cell>
        </row>
        <row r="239">
          <cell r="B239">
            <v>2</v>
          </cell>
          <cell r="C239">
            <v>4</v>
          </cell>
        </row>
        <row r="274">
          <cell r="B274" t="str">
            <v>상수리나무</v>
          </cell>
          <cell r="C274" t="str">
            <v>상</v>
          </cell>
        </row>
        <row r="275">
          <cell r="B275">
            <v>2</v>
          </cell>
          <cell r="C275">
            <v>4</v>
          </cell>
        </row>
        <row r="310">
          <cell r="B310" t="str">
            <v>신갈나무</v>
          </cell>
          <cell r="C310" t="str">
            <v>신</v>
          </cell>
        </row>
        <row r="311">
          <cell r="B311">
            <v>2</v>
          </cell>
          <cell r="C311">
            <v>4</v>
          </cell>
        </row>
      </sheetData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종별재적표"/>
      <sheetName val="시가"/>
      <sheetName val="기본자료"/>
      <sheetName val="철도노선거리"/>
      <sheetName val="운반비산출"/>
      <sheetName val="적용시장산출"/>
      <sheetName val="평균시가"/>
      <sheetName val="사정표"/>
      <sheetName val="공시목"/>
      <sheetName val="평균단가"/>
      <sheetName val="평정서"/>
      <sheetName val="철도거리"/>
      <sheetName val="철도노선"/>
      <sheetName val="화물"/>
      <sheetName val="집재공정"/>
      <sheetName val="벌목공정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7">
          <cell r="A7" t="str">
            <v>낙엽송입목</v>
          </cell>
          <cell r="F7" t="str">
            <v>원주</v>
          </cell>
          <cell r="G7">
            <v>121321</v>
          </cell>
        </row>
        <row r="8">
          <cell r="A8" t="str">
            <v>낙엽송입목</v>
          </cell>
          <cell r="F8" t="str">
            <v>평창</v>
          </cell>
          <cell r="G8">
            <v>119526</v>
          </cell>
        </row>
        <row r="9">
          <cell r="A9" t="str">
            <v>리기다입목</v>
          </cell>
          <cell r="F9" t="str">
            <v>홍천</v>
          </cell>
          <cell r="G9">
            <v>60000</v>
          </cell>
        </row>
        <row r="10">
          <cell r="A10" t="str">
            <v>잣나무입목</v>
          </cell>
          <cell r="F10" t="str">
            <v>횡성</v>
          </cell>
          <cell r="G10">
            <v>109979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데리네이타현황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포장공"/>
      <sheetName val="토공"/>
      <sheetName val="배수공"/>
      <sheetName val="난간벽단위"/>
      <sheetName val="단위수량"/>
      <sheetName val="원가서"/>
      <sheetName val="날개벽수량표"/>
      <sheetName val="000000"/>
      <sheetName val="암거"/>
      <sheetName val="도근좌표"/>
      <sheetName val="설계서"/>
      <sheetName val="T13(P68~72,78)"/>
      <sheetName val="MYUN(MAC)"/>
      <sheetName val="Sheet2"/>
      <sheetName val="일반수량총괄집계"/>
      <sheetName val="터파기및재료"/>
      <sheetName val="단재적표"/>
      <sheetName val="노임단가"/>
      <sheetName val="총괄내역"/>
      <sheetName val="골막이(야매)"/>
      <sheetName val="96보완계획7.12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7급줄떼"/>
      <sheetName val="조명시설"/>
      <sheetName val="구조물터파기수량집계"/>
      <sheetName val="측구터파기공수량집계"/>
      <sheetName val="배수공 시멘트 및 골재량 산출"/>
      <sheetName val="Sheet1 (2)"/>
      <sheetName val="입력"/>
      <sheetName val="06 일위대가목록"/>
      <sheetName val="시방서"/>
      <sheetName val="일위대가표"/>
      <sheetName val="●수량(침구보관창고-21평)"/>
      <sheetName val="마산월령동골조물량변경"/>
      <sheetName val="대치판정"/>
      <sheetName val="일위대가(1)"/>
      <sheetName val="토적"/>
      <sheetName val="자재집계표"/>
      <sheetName val="DATA 입력란"/>
      <sheetName val="DATE"/>
      <sheetName val="단면치수"/>
      <sheetName val="DDD"/>
      <sheetName val="설 계"/>
      <sheetName val="코드표"/>
      <sheetName val="맨홀수량산출(A-LINE)"/>
      <sheetName val="예정공정표"/>
      <sheetName val="본체"/>
      <sheetName val="설계서(동안동)"/>
      <sheetName val="교대(A1)"/>
      <sheetName val="암거단위"/>
      <sheetName val="2경간"/>
      <sheetName val="N賃率-職"/>
      <sheetName val="대전-교대(A1-A2)"/>
      <sheetName val="98수문일위"/>
      <sheetName val="일위"/>
      <sheetName val="자가"/>
      <sheetName val="내역서"/>
      <sheetName val="기초자료입력"/>
      <sheetName val="맨홀조서"/>
      <sheetName val="최적단면"/>
      <sheetName val="일위대가"/>
      <sheetName val="일위대가모듈"/>
      <sheetName val="단면가정"/>
      <sheetName val="부재력정리"/>
      <sheetName val="#REF"/>
      <sheetName val="unitpric"/>
      <sheetName val="총집계표"/>
      <sheetName val="COPING"/>
      <sheetName val="Sheet1"/>
      <sheetName val="일위대가목록"/>
      <sheetName val="실행철강하도"/>
      <sheetName val="토사(PE)"/>
      <sheetName val="중기사용료"/>
      <sheetName val="data"/>
      <sheetName val="노단"/>
      <sheetName val="현장관리비"/>
      <sheetName val="토적기초"/>
      <sheetName val="직원명부"/>
      <sheetName val="단가"/>
      <sheetName val="유림골조"/>
      <sheetName val="노임"/>
      <sheetName val="총괄"/>
      <sheetName val="사다리"/>
      <sheetName val="CTEMCOST"/>
      <sheetName val="9GNG운반"/>
      <sheetName val="02자재"/>
      <sheetName val="수리계산(10년)5유역"/>
      <sheetName val="P,E이중관Φ400"/>
      <sheetName val="P,E이중관Φ800"/>
      <sheetName val="종배수관"/>
      <sheetName val="BID"/>
      <sheetName val="입력란"/>
      <sheetName val="97노임단가"/>
      <sheetName val="산출근거"/>
      <sheetName val="지점별강우량"/>
      <sheetName val="TOTAL_BOQ"/>
      <sheetName val="1"/>
      <sheetName val="원가계산서"/>
      <sheetName val="총괄집계 "/>
      <sheetName val="도급내역서"/>
      <sheetName val="Sheet3"/>
      <sheetName val="수량산출"/>
      <sheetName val="시설수량표"/>
      <sheetName val="(A)내역서"/>
      <sheetName val="보안등"/>
      <sheetName val="장비단"/>
      <sheetName val="노임단"/>
      <sheetName val="한강운반비"/>
      <sheetName val="DB구축"/>
      <sheetName val="내역서단가산출용"/>
      <sheetName val="설비"/>
      <sheetName val="남양내역"/>
      <sheetName val="내역"/>
      <sheetName val="이름표지정"/>
      <sheetName val="기초일위"/>
      <sheetName val="일위대가(가설)"/>
      <sheetName val=""/>
      <sheetName val="용소리교"/>
      <sheetName val="배지거총재료집계표"/>
      <sheetName val="견적대비"/>
      <sheetName val="증감내역서"/>
      <sheetName val="갑지"/>
      <sheetName val="차액보증"/>
      <sheetName val="[DDD.XLS]A__MSOFFICE_Excel_DA_3"/>
      <sheetName val="[DDD.XLS]A__MSOFFICE_Excel_DA_2"/>
      <sheetName val="[DDD.XLS]A__MSOFFICE_Excel_DA_4"/>
      <sheetName val="공통가설"/>
      <sheetName val="6공구(당초)"/>
      <sheetName val="단위가격"/>
      <sheetName val="지급자재"/>
      <sheetName val="TYPE-A"/>
      <sheetName val="시점교대"/>
      <sheetName val="총괄표 "/>
      <sheetName val="다곡2교"/>
      <sheetName val="[DDD.XLS]A__MSOFFICE_Excel_DA_5"/>
      <sheetName val="[DDD.XLS]A__MSOFFICE_Excel_DA_6"/>
      <sheetName val="횡배수조서"/>
      <sheetName val="[DDD.XLS]A__MSOFFICE_Excel_DA_7"/>
      <sheetName val="[DDD.XLS]A__MSOFFICE_Excel_DA_8"/>
      <sheetName val="[DDD.XLS]A__MSOFFICE_Excel_DA_9"/>
      <sheetName val="[DDD.XLS]A__MSOFFICE_Excel_D_10"/>
      <sheetName val="[DDD.XLS]A__MSOFFICE_Excel_D_11"/>
      <sheetName val="[DDD.XLS]A__MSOFFICE_Excel_D_15"/>
      <sheetName val="[DDD.XLS]A__MSOFFICE_Excel_D_12"/>
      <sheetName val="[DDD.XLS]A__MSOFFICE_Excel_D_13"/>
      <sheetName val="[DDD.XLS]A__MSOFFICE_Excel_D_14"/>
      <sheetName val="[DDD.XLS]A__MSOFFICE_Excel_D_16"/>
      <sheetName val="[DDD.XLS]A__MSOFFICE_Excel_D_17"/>
      <sheetName val="[DDD.XLS]A:\MSOFFICE\Excel\DATA"/>
      <sheetName val="[DDD.XLS]A__MSOFFICE_Excel_D_18"/>
      <sheetName val="물가변동대가세부내역서"/>
      <sheetName val="순공사비"/>
      <sheetName val="noyim"/>
      <sheetName val="8.식재일위"/>
      <sheetName val="B시설가격"/>
      <sheetName val="건축"/>
      <sheetName val="백호우계수"/>
      <sheetName val="집계표"/>
      <sheetName val="데리네이타현황"/>
      <sheetName val="Total"/>
      <sheetName val="값"/>
      <sheetName val="기초단가"/>
      <sheetName val="2.건축"/>
      <sheetName val="총괄서"/>
      <sheetName val="횡배수토공(P_E,BOX)_"/>
      <sheetName val="지수벽_및_파라피트"/>
      <sheetName val="횡배수관날개벽잔토_"/>
      <sheetName val="표_지_"/>
      <sheetName val="암거날개벽수량(1_5M)"/>
      <sheetName val="암거날개벽토공(1_5)"/>
      <sheetName val="TOTAL3"/>
      <sheetName val="산출근거 "/>
      <sheetName val="수량집계"/>
      <sheetName val="원가"/>
      <sheetName val="부총"/>
      <sheetName val="배수설비"/>
      <sheetName val="대창(장성)"/>
      <sheetName val="송전재료비"/>
      <sheetName val="신고조서"/>
      <sheetName val="토목수량(공정)"/>
      <sheetName val="증감대비"/>
      <sheetName val="공사비예산서(토목분)"/>
      <sheetName val="설계명세"/>
      <sheetName val="시중노임단가"/>
      <sheetName val="공예을"/>
      <sheetName val="I一般比"/>
      <sheetName val="정산변경사유"/>
      <sheetName val="설계공통자료입력"/>
      <sheetName val="경비"/>
      <sheetName val="도급분"/>
      <sheetName val="설명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재적조서 제거이용가능목)219-마"/>
      <sheetName val="재적조서 제거이용가능목)220-나"/>
    </sheetNames>
    <sheetDataSet>
      <sheetData sheetId="0" refreshError="1">
        <row r="1">
          <cell r="B1" t="str">
            <v>낙엽송</v>
          </cell>
          <cell r="C1" t="str">
            <v>낙</v>
          </cell>
        </row>
        <row r="2">
          <cell r="B2">
            <v>2</v>
          </cell>
          <cell r="C2">
            <v>4</v>
          </cell>
        </row>
        <row r="37">
          <cell r="B37" t="str">
            <v>삼나무</v>
          </cell>
          <cell r="C37" t="str">
            <v>삼</v>
          </cell>
        </row>
        <row r="38">
          <cell r="B38">
            <v>4</v>
          </cell>
          <cell r="C38">
            <v>6</v>
          </cell>
        </row>
        <row r="41">
          <cell r="B41">
            <v>3.2000000000000002E-3</v>
          </cell>
          <cell r="C41">
            <v>6.6E-3</v>
          </cell>
        </row>
        <row r="42">
          <cell r="B42">
            <v>3.8999999999999998E-3</v>
          </cell>
          <cell r="C42">
            <v>8.2000000000000007E-3</v>
          </cell>
        </row>
        <row r="43">
          <cell r="B43">
            <v>4.7000000000000002E-3</v>
          </cell>
          <cell r="C43">
            <v>9.7999999999999997E-3</v>
          </cell>
        </row>
        <row r="44">
          <cell r="B44">
            <v>5.4999999999999997E-3</v>
          </cell>
          <cell r="C44">
            <v>1.14E-2</v>
          </cell>
        </row>
        <row r="45">
          <cell r="B45">
            <v>6.1999999999999998E-3</v>
          </cell>
          <cell r="C45">
            <v>1.29E-2</v>
          </cell>
        </row>
        <row r="46">
          <cell r="B46">
            <v>7.0000000000000001E-3</v>
          </cell>
          <cell r="C46">
            <v>1.4500000000000001E-2</v>
          </cell>
        </row>
        <row r="47">
          <cell r="B47">
            <v>7.7000000000000002E-3</v>
          </cell>
          <cell r="C47">
            <v>1.61E-2</v>
          </cell>
        </row>
        <row r="48">
          <cell r="B48">
            <v>8.5000000000000006E-3</v>
          </cell>
          <cell r="C48">
            <v>1.7600000000000001E-2</v>
          </cell>
        </row>
        <row r="49">
          <cell r="B49">
            <v>9.1999999999999998E-3</v>
          </cell>
          <cell r="C49">
            <v>1.9199999999999998E-2</v>
          </cell>
        </row>
        <row r="50">
          <cell r="B50">
            <v>9.9000000000000008E-3</v>
          </cell>
          <cell r="C50">
            <v>2.07E-2</v>
          </cell>
        </row>
        <row r="51">
          <cell r="C51">
            <v>2.2200000000000001E-2</v>
          </cell>
        </row>
        <row r="68">
          <cell r="B68" t="str">
            <v>해송</v>
          </cell>
          <cell r="C68" t="str">
            <v>해</v>
          </cell>
        </row>
        <row r="69">
          <cell r="B69">
            <v>4</v>
          </cell>
          <cell r="C69">
            <v>6</v>
          </cell>
        </row>
        <row r="72">
          <cell r="B72">
            <v>3.0999999999999999E-3</v>
          </cell>
          <cell r="C72">
            <v>6.4999999999999997E-3</v>
          </cell>
        </row>
        <row r="73">
          <cell r="B73">
            <v>3.8E-3</v>
          </cell>
          <cell r="C73">
            <v>8.0999999999999996E-3</v>
          </cell>
        </row>
        <row r="74">
          <cell r="B74">
            <v>4.4999999999999997E-3</v>
          </cell>
          <cell r="C74">
            <v>9.5999999999999992E-3</v>
          </cell>
        </row>
        <row r="75">
          <cell r="B75">
            <v>5.1999999999999998E-3</v>
          </cell>
          <cell r="C75">
            <v>1.0999999999999999E-2</v>
          </cell>
        </row>
        <row r="76">
          <cell r="B76">
            <v>5.7999999999999996E-3</v>
          </cell>
          <cell r="C76">
            <v>1.2500000000000001E-2</v>
          </cell>
        </row>
        <row r="77">
          <cell r="B77">
            <v>6.4999999999999997E-3</v>
          </cell>
          <cell r="C77">
            <v>1.4E-2</v>
          </cell>
        </row>
        <row r="78">
          <cell r="B78">
            <v>7.1999999999999998E-3</v>
          </cell>
          <cell r="C78">
            <v>1.54E-2</v>
          </cell>
        </row>
        <row r="99">
          <cell r="B99" t="str">
            <v>잣나무</v>
          </cell>
          <cell r="C99" t="str">
            <v>잣</v>
          </cell>
        </row>
        <row r="100">
          <cell r="B100">
            <v>6</v>
          </cell>
          <cell r="C100">
            <v>8</v>
          </cell>
        </row>
        <row r="104">
          <cell r="B104">
            <v>7.4999999999999997E-3</v>
          </cell>
          <cell r="C104">
            <v>1.29E-2</v>
          </cell>
        </row>
        <row r="105">
          <cell r="B105">
            <v>9.1000000000000004E-3</v>
          </cell>
          <cell r="C105">
            <v>1.5800000000000002E-2</v>
          </cell>
        </row>
        <row r="106">
          <cell r="B106">
            <v>1.0699999999999999E-2</v>
          </cell>
          <cell r="C106">
            <v>1.8700000000000001E-2</v>
          </cell>
        </row>
        <row r="107">
          <cell r="B107">
            <v>1.24E-2</v>
          </cell>
          <cell r="C107">
            <v>2.1600000000000001E-2</v>
          </cell>
        </row>
        <row r="108">
          <cell r="B108">
            <v>1.4E-2</v>
          </cell>
          <cell r="C108">
            <v>2.4500000000000001E-2</v>
          </cell>
        </row>
        <row r="109">
          <cell r="B109">
            <v>1.5699999999999999E-2</v>
          </cell>
          <cell r="C109">
            <v>2.7400000000000001E-2</v>
          </cell>
        </row>
        <row r="110">
          <cell r="B110">
            <v>1.7299999999999999E-2</v>
          </cell>
          <cell r="C110">
            <v>3.0300000000000001E-2</v>
          </cell>
        </row>
        <row r="111">
          <cell r="B111">
            <v>1.9E-2</v>
          </cell>
          <cell r="C111">
            <v>3.32E-2</v>
          </cell>
        </row>
        <row r="112">
          <cell r="B112">
            <v>2.06E-2</v>
          </cell>
          <cell r="C112">
            <v>3.6200000000000003E-2</v>
          </cell>
        </row>
        <row r="113">
          <cell r="B113">
            <v>2.23E-2</v>
          </cell>
          <cell r="C113">
            <v>3.9100000000000003E-2</v>
          </cell>
        </row>
        <row r="114">
          <cell r="B114">
            <v>2.3900000000000001E-2</v>
          </cell>
          <cell r="C114">
            <v>4.2000000000000003E-2</v>
          </cell>
        </row>
        <row r="115">
          <cell r="B115">
            <v>2.5600000000000001E-2</v>
          </cell>
          <cell r="C115">
            <v>4.4999999999999998E-2</v>
          </cell>
        </row>
        <row r="116">
          <cell r="B116">
            <v>2.7199999999999998E-2</v>
          </cell>
          <cell r="C116">
            <v>4.7899999999999998E-2</v>
          </cell>
        </row>
        <row r="117">
          <cell r="B117">
            <v>2.8899999999999999E-2</v>
          </cell>
          <cell r="C117">
            <v>5.0799999999999998E-2</v>
          </cell>
        </row>
        <row r="118">
          <cell r="B118">
            <v>3.0499999999999999E-2</v>
          </cell>
          <cell r="C118">
            <v>5.3800000000000001E-2</v>
          </cell>
        </row>
        <row r="119">
          <cell r="B119">
            <v>3.2199999999999999E-2</v>
          </cell>
          <cell r="C119">
            <v>5.67E-2</v>
          </cell>
        </row>
        <row r="120">
          <cell r="B120">
            <v>3.3799999999999997E-2</v>
          </cell>
          <cell r="C120">
            <v>5.96E-2</v>
          </cell>
        </row>
        <row r="121">
          <cell r="B121">
            <v>3.5499999999999997E-2</v>
          </cell>
          <cell r="C121">
            <v>6.2600000000000003E-2</v>
          </cell>
        </row>
        <row r="122">
          <cell r="B122">
            <v>3.7100000000000001E-2</v>
          </cell>
          <cell r="C122">
            <v>6.5500000000000003E-2</v>
          </cell>
        </row>
        <row r="123">
          <cell r="B123">
            <v>3.8800000000000001E-2</v>
          </cell>
          <cell r="C123">
            <v>6.8500000000000005E-2</v>
          </cell>
        </row>
        <row r="124">
          <cell r="B124">
            <v>4.0500000000000001E-2</v>
          </cell>
          <cell r="C124">
            <v>7.1400000000000005E-2</v>
          </cell>
        </row>
        <row r="125">
          <cell r="B125">
            <v>4.2099999999999999E-2</v>
          </cell>
          <cell r="C125">
            <v>7.4300000000000005E-2</v>
          </cell>
        </row>
        <row r="126">
          <cell r="B126">
            <v>4.3799999999999999E-2</v>
          </cell>
          <cell r="C126">
            <v>7.7299999999999994E-2</v>
          </cell>
        </row>
        <row r="127">
          <cell r="B127">
            <v>4.5400000000000003E-2</v>
          </cell>
          <cell r="C127">
            <v>8.0199999999999994E-2</v>
          </cell>
        </row>
        <row r="128">
          <cell r="B128">
            <v>4.7100000000000003E-2</v>
          </cell>
          <cell r="C128">
            <v>8.3099999999999993E-2</v>
          </cell>
        </row>
        <row r="129">
          <cell r="B129">
            <v>4.87E-2</v>
          </cell>
          <cell r="C129">
            <v>8.6099999999999996E-2</v>
          </cell>
        </row>
        <row r="130">
          <cell r="B130">
            <v>5.04E-2</v>
          </cell>
          <cell r="C130">
            <v>8.8999999999999996E-2</v>
          </cell>
        </row>
        <row r="131">
          <cell r="B131">
            <v>5.1999999999999998E-2</v>
          </cell>
          <cell r="C131">
            <v>9.1999999999999998E-2</v>
          </cell>
        </row>
        <row r="132">
          <cell r="B132">
            <v>5.3699999999999998E-2</v>
          </cell>
          <cell r="C132">
            <v>9.4899999999999998E-2</v>
          </cell>
        </row>
        <row r="133">
          <cell r="B133">
            <v>5.5399999999999998E-2</v>
          </cell>
          <cell r="C133">
            <v>9.7799999999999998E-2</v>
          </cell>
        </row>
        <row r="134">
          <cell r="B134">
            <v>5.7000000000000002E-2</v>
          </cell>
          <cell r="C134">
            <v>0.1008</v>
          </cell>
        </row>
        <row r="135">
          <cell r="B135" t="str">
            <v>리기다소나무</v>
          </cell>
          <cell r="C135" t="str">
            <v>리</v>
          </cell>
        </row>
        <row r="136">
          <cell r="B136">
            <v>6</v>
          </cell>
          <cell r="C136">
            <v>8</v>
          </cell>
        </row>
        <row r="140">
          <cell r="B140">
            <v>7.7000000000000002E-3</v>
          </cell>
          <cell r="C140">
            <v>1.32E-2</v>
          </cell>
        </row>
        <row r="141">
          <cell r="B141">
            <v>9.2999999999999992E-3</v>
          </cell>
          <cell r="C141">
            <v>1.6E-2</v>
          </cell>
        </row>
        <row r="142">
          <cell r="B142">
            <v>1.0999999999999999E-2</v>
          </cell>
          <cell r="C142">
            <v>1.89E-2</v>
          </cell>
        </row>
        <row r="143">
          <cell r="B143">
            <v>1.26E-2</v>
          </cell>
          <cell r="C143">
            <v>2.1700000000000001E-2</v>
          </cell>
        </row>
        <row r="144">
          <cell r="B144">
            <v>1.4200000000000001E-2</v>
          </cell>
          <cell r="C144">
            <v>2.4500000000000001E-2</v>
          </cell>
        </row>
        <row r="145">
          <cell r="B145">
            <v>1.5900000000000001E-2</v>
          </cell>
          <cell r="C145">
            <v>2.7400000000000001E-2</v>
          </cell>
        </row>
        <row r="146">
          <cell r="B146">
            <v>1.7500000000000002E-2</v>
          </cell>
          <cell r="C146">
            <v>3.0200000000000001E-2</v>
          </cell>
        </row>
        <row r="147">
          <cell r="B147">
            <v>1.9099999999999999E-2</v>
          </cell>
          <cell r="C147">
            <v>3.3000000000000002E-2</v>
          </cell>
        </row>
        <row r="148">
          <cell r="B148">
            <v>2.0799999999999999E-2</v>
          </cell>
          <cell r="C148">
            <v>3.5900000000000001E-2</v>
          </cell>
        </row>
        <row r="149">
          <cell r="B149">
            <v>2.24E-2</v>
          </cell>
          <cell r="C149">
            <v>3.8699999999999998E-2</v>
          </cell>
        </row>
        <row r="150">
          <cell r="B150">
            <v>2.4E-2</v>
          </cell>
          <cell r="C150">
            <v>4.1500000000000002E-2</v>
          </cell>
        </row>
        <row r="151">
          <cell r="B151">
            <v>2.5600000000000001E-2</v>
          </cell>
          <cell r="C151">
            <v>4.4400000000000002E-2</v>
          </cell>
        </row>
        <row r="152">
          <cell r="B152">
            <v>2.7300000000000001E-2</v>
          </cell>
          <cell r="C152">
            <v>4.7199999999999999E-2</v>
          </cell>
        </row>
        <row r="153">
          <cell r="B153">
            <v>2.8899999999999999E-2</v>
          </cell>
          <cell r="C153">
            <v>0.05</v>
          </cell>
        </row>
        <row r="154">
          <cell r="B154">
            <v>3.0499999999999999E-2</v>
          </cell>
          <cell r="C154">
            <v>5.2900000000000003E-2</v>
          </cell>
        </row>
        <row r="155">
          <cell r="B155">
            <v>3.2199999999999999E-2</v>
          </cell>
          <cell r="C155">
            <v>5.57E-2</v>
          </cell>
        </row>
        <row r="156">
          <cell r="B156">
            <v>3.3799999999999997E-2</v>
          </cell>
          <cell r="C156">
            <v>5.8500000000000003E-2</v>
          </cell>
        </row>
        <row r="157">
          <cell r="B157">
            <v>3.5400000000000001E-2</v>
          </cell>
          <cell r="C157">
            <v>6.1400000000000003E-2</v>
          </cell>
        </row>
        <row r="158">
          <cell r="B158">
            <v>3.7100000000000001E-2</v>
          </cell>
          <cell r="C158">
            <v>6.4199999999999993E-2</v>
          </cell>
        </row>
        <row r="159">
          <cell r="B159">
            <v>3.8699999999999998E-2</v>
          </cell>
          <cell r="C159">
            <v>6.7000000000000004E-2</v>
          </cell>
        </row>
        <row r="160">
          <cell r="B160">
            <v>4.0300000000000002E-2</v>
          </cell>
          <cell r="C160">
            <v>6.9900000000000004E-2</v>
          </cell>
        </row>
        <row r="161">
          <cell r="B161">
            <v>4.19E-2</v>
          </cell>
          <cell r="C161">
            <v>7.2700000000000001E-2</v>
          </cell>
        </row>
        <row r="162">
          <cell r="B162">
            <v>4.36E-2</v>
          </cell>
          <cell r="C162">
            <v>7.5499999999999998E-2</v>
          </cell>
        </row>
        <row r="163">
          <cell r="B163">
            <v>4.5199999999999997E-2</v>
          </cell>
          <cell r="C163">
            <v>7.8399999999999997E-2</v>
          </cell>
        </row>
        <row r="164">
          <cell r="B164">
            <v>4.6800000000000001E-2</v>
          </cell>
          <cell r="C164">
            <v>8.1199999999999994E-2</v>
          </cell>
        </row>
        <row r="165">
          <cell r="B165">
            <v>4.8500000000000001E-2</v>
          </cell>
          <cell r="C165">
            <v>8.4000000000000005E-2</v>
          </cell>
        </row>
        <row r="166">
          <cell r="B166">
            <v>5.0099999999999999E-2</v>
          </cell>
          <cell r="C166">
            <v>8.6900000000000005E-2</v>
          </cell>
        </row>
        <row r="167">
          <cell r="B167">
            <v>5.1700000000000003E-2</v>
          </cell>
          <cell r="C167">
            <v>8.9700000000000002E-2</v>
          </cell>
        </row>
        <row r="168">
          <cell r="B168">
            <v>5.3400000000000003E-2</v>
          </cell>
          <cell r="C168">
            <v>9.2499999999999999E-2</v>
          </cell>
        </row>
        <row r="169">
          <cell r="B169">
            <v>5.5E-2</v>
          </cell>
          <cell r="C169">
            <v>9.5399999999999999E-2</v>
          </cell>
        </row>
        <row r="170">
          <cell r="B170">
            <v>5.6599999999999998E-2</v>
          </cell>
          <cell r="C170">
            <v>9.8199999999999996E-2</v>
          </cell>
        </row>
        <row r="171">
          <cell r="B171" t="str">
            <v>이태리포플러</v>
          </cell>
          <cell r="C171" t="str">
            <v>이</v>
          </cell>
        </row>
        <row r="172">
          <cell r="B172">
            <v>2</v>
          </cell>
          <cell r="C172">
            <v>4</v>
          </cell>
        </row>
        <row r="202">
          <cell r="B202" t="str">
            <v>중부지방소나무</v>
          </cell>
          <cell r="C202" t="str">
            <v>소</v>
          </cell>
        </row>
        <row r="203">
          <cell r="B203">
            <v>2</v>
          </cell>
          <cell r="C203">
            <v>4</v>
          </cell>
        </row>
        <row r="238">
          <cell r="B238" t="str">
            <v>강원지방소나무</v>
          </cell>
          <cell r="C238" t="str">
            <v>강</v>
          </cell>
        </row>
        <row r="239">
          <cell r="B239">
            <v>2</v>
          </cell>
          <cell r="C239">
            <v>4</v>
          </cell>
        </row>
        <row r="274">
          <cell r="B274" t="str">
            <v>상수리나무</v>
          </cell>
          <cell r="C274" t="str">
            <v>상</v>
          </cell>
        </row>
        <row r="275">
          <cell r="B275">
            <v>2</v>
          </cell>
          <cell r="C275">
            <v>4</v>
          </cell>
        </row>
        <row r="310">
          <cell r="B310" t="str">
            <v>신갈나무</v>
          </cell>
          <cell r="C310" t="str">
            <v>신</v>
          </cell>
        </row>
        <row r="311">
          <cell r="B311">
            <v>2</v>
          </cell>
          <cell r="C311">
            <v>4</v>
          </cell>
        </row>
      </sheetData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집재공정"/>
      <sheetName val="벌목공정"/>
      <sheetName val="표준지조사(당초)"/>
      <sheetName val="벌채1"/>
      <sheetName val="원가계산서"/>
      <sheetName val="설계내역서"/>
      <sheetName val="단가산출(벌채)"/>
      <sheetName val="단가산출(산물수집)"/>
      <sheetName val="단가산출(조림)"/>
      <sheetName val="운재로시설"/>
      <sheetName val="작업기간산출기준"/>
      <sheetName val="단가산출(임내정리)"/>
      <sheetName val="기초 자료"/>
      <sheetName val="기초금액결정서"/>
      <sheetName val="단가산출(단목정리)"/>
      <sheetName val="단가산출(벌채수집_13-0-4-0)"/>
      <sheetName val="단가산출(벌채수집_58-0-2-0)"/>
      <sheetName val="단가산출(수집_104-0-5-1)"/>
      <sheetName val="단가산출(지존)"/>
      <sheetName val="운재로단산"/>
      <sheetName val="운재로산출근거"/>
      <sheetName val="조사집계(13-0-4-0)"/>
      <sheetName val="조사야장집계표(13-0-4-0)"/>
      <sheetName val="조사집계(58-0-2-0)"/>
      <sheetName val="조사야장집계표(58-0-2-0)"/>
      <sheetName val="조사집계(59-0-2-0)"/>
      <sheetName val="조사야장집계표(59-0-2-0)"/>
      <sheetName val="조사야장집계표(104-0-5-1)(벌채)"/>
      <sheetName val="조사야장집계표(104-0-5-1)(단목정리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단재적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
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 t="str">
            <v/>
          </cell>
          <cell r="K6">
            <v>0</v>
          </cell>
          <cell r="L6" t="str">
            <v/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TS-30B"/>
      <sheetName val="TS-40B"/>
      <sheetName val="TS-50B"/>
      <sheetName val="TS-60B"/>
      <sheetName val="TS-70B"/>
      <sheetName val="TS-80B"/>
      <sheetName val="TS-90B"/>
      <sheetName val="TS-100B"/>
      <sheetName val="2.0×2.0"/>
      <sheetName val="Ø800"/>
      <sheetName val="Sheet1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호"/>
      <sheetName val="표지"/>
      <sheetName val="1.단면가정 (차도부1)"/>
      <sheetName val="1.월드컵-(차도부1)"/>
      <sheetName val="2.단면가정 (보도부2)"/>
      <sheetName val="2.월드컵-(보도부2)"/>
      <sheetName val="2.옥지-교대1"/>
      <sheetName val="1.교대집계표"/>
      <sheetName val="3.옥지-교대2"/>
      <sheetName val="4.철근 집계표(A1,2)"/>
      <sheetName val="5.총괄 철근(교대)"/>
      <sheetName val="Sheet1"/>
      <sheetName val="5.철근 집계표(A2) (2)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1공구 건정토건 토공"/>
      <sheetName val="1공구 건정토건 철콘"/>
      <sheetName val="단가산출"/>
      <sheetName val="자재수량"/>
      <sheetName val="Sheet1"/>
      <sheetName val="Sheet2"/>
      <sheetName val="Sheet3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실행철강하도"/>
      <sheetName val="Module1"/>
      <sheetName val="Qheet6"/>
      <sheetName val="입찰안"/>
      <sheetName val="준검 내역서"/>
      <sheetName val="산출내역서"/>
      <sheetName val="공사개요"/>
      <sheetName val="갑지"/>
      <sheetName val="차액보증"/>
      <sheetName val="#REF"/>
      <sheetName val="A-4"/>
      <sheetName val="일위대가"/>
      <sheetName val="주차구획선수량"/>
      <sheetName val="내역서"/>
      <sheetName val="자재단가비교표"/>
      <sheetName val="개요"/>
      <sheetName val="부대tu"/>
      <sheetName val="정부노임단가"/>
      <sheetName val="변경비교-을"/>
      <sheetName val="내역"/>
      <sheetName val="신공항A-9(원가수정)"/>
      <sheetName val="저"/>
      <sheetName val="소야공정계획표"/>
      <sheetName val="가도공"/>
      <sheetName val="하조서"/>
      <sheetName val="데리네이타현황"/>
      <sheetName val="재개발"/>
      <sheetName val="후다내역"/>
      <sheetName val="노임단가"/>
      <sheetName val="도급"/>
      <sheetName val="토적집계"/>
      <sheetName val="한강운반비"/>
      <sheetName val="6공구(당초)"/>
      <sheetName val="품의서"/>
      <sheetName val="98NS-N"/>
      <sheetName val="서∼군(2)"/>
      <sheetName val="금호"/>
      <sheetName val="SG"/>
      <sheetName val="총괄-1"/>
      <sheetName val="단가산출서"/>
      <sheetName val="입력시트"/>
      <sheetName val="목차"/>
      <sheetName val="설계예산서"/>
      <sheetName val="BID"/>
      <sheetName val="기초코드"/>
      <sheetName val="을"/>
      <sheetName val="원형1호맨홀토공수량"/>
      <sheetName val="SP-B1"/>
      <sheetName val="대로근거"/>
      <sheetName val="1.수인터널"/>
      <sheetName val="SANTOGO"/>
      <sheetName val="갑지(추정)"/>
      <sheetName val="공업용수관로"/>
      <sheetName val="자재단가"/>
      <sheetName val="일위대가표"/>
      <sheetName val="대비"/>
      <sheetName val="입적표"/>
      <sheetName val="2.대외공문"/>
      <sheetName val="일위(토목)"/>
      <sheetName val="부대내역"/>
      <sheetName val="6PILE  (돌출)"/>
      <sheetName val="토목주소"/>
      <sheetName val="초기화면"/>
      <sheetName val="시공여유율"/>
      <sheetName val="45,46"/>
      <sheetName val="실행대비"/>
      <sheetName val="물가시세"/>
      <sheetName val="Total"/>
      <sheetName val="2000년1차"/>
      <sheetName val="낙찰표"/>
      <sheetName val="98지급계획"/>
      <sheetName val="특수선일위대가"/>
      <sheetName val="건축내역서"/>
      <sheetName val="단가비교표"/>
      <sheetName val="중로근거"/>
      <sheetName val="Dae_Jiju"/>
      <sheetName val="Sikje_ingun"/>
      <sheetName val="TREE_D"/>
      <sheetName val="eq_data"/>
      <sheetName val="AS포장복구 "/>
      <sheetName val="기본단가"/>
      <sheetName val="설 계"/>
      <sheetName val="경비"/>
      <sheetName val="장비집계"/>
      <sheetName val="지주설치제원"/>
      <sheetName val="결과조달"/>
      <sheetName val="보할"/>
      <sheetName val="입찰품의서"/>
      <sheetName val="실행내역서"/>
      <sheetName val="배수통관(좌)"/>
      <sheetName val="공문(신)"/>
      <sheetName val="토사(PE)"/>
      <sheetName val="원본(갑지)"/>
      <sheetName val="노임"/>
      <sheetName val="입출재고현황 (2)"/>
      <sheetName val="내역(최종본4.5)"/>
      <sheetName val="DATA"/>
      <sheetName val="전기공사"/>
      <sheetName val="3차준공"/>
      <sheetName val="설계"/>
      <sheetName val="건축내역"/>
      <sheetName val="공통가설"/>
      <sheetName val="준공조서갑지"/>
      <sheetName val="가시설"/>
      <sheetName val="DATE"/>
      <sheetName val="단"/>
      <sheetName val="N賃率-職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흥양2교토공집계표"/>
      <sheetName val="시화점실행"/>
      <sheetName val="A-7-1LINE(수량)"/>
      <sheetName val="Sheet1 (2)"/>
      <sheetName val="상-교대(A1-A2)"/>
      <sheetName val="대치판정"/>
      <sheetName val="인건-측정"/>
      <sheetName val="증감대비"/>
      <sheetName val="0.0ControlSheet"/>
      <sheetName val="0.1keyAssumption"/>
      <sheetName val="공제구간조서"/>
      <sheetName val="충주"/>
      <sheetName val="공사비총괄표"/>
      <sheetName val="2000년하반기"/>
      <sheetName val="수로단위수량"/>
      <sheetName val="구천"/>
      <sheetName val="광산내역"/>
      <sheetName val="기계내역"/>
      <sheetName val="실행내역"/>
      <sheetName val="접속도로1"/>
      <sheetName val="전체_1설계"/>
      <sheetName val="토공사"/>
      <sheetName val="APT"/>
      <sheetName val="부하(성남)"/>
      <sheetName val="부하계산서"/>
      <sheetName val="연결임시"/>
      <sheetName val="수문일1"/>
      <sheetName val="을지"/>
      <sheetName val="횡배수관토공수량"/>
      <sheetName val="강교(Sub)"/>
      <sheetName val="손익현황"/>
      <sheetName val="현황CODE"/>
      <sheetName val="맨홀수량"/>
      <sheetName val="전기일위대가"/>
      <sheetName val="하수급견적대비"/>
      <sheetName val="현장관리"/>
      <sheetName val="여과지동"/>
      <sheetName val="기초자료"/>
      <sheetName val="교대(A1)"/>
      <sheetName val="ELECTRIC"/>
      <sheetName val="기성신청"/>
      <sheetName val="배관단가조사서"/>
      <sheetName val="간접비"/>
      <sheetName val="전신환매도율"/>
      <sheetName val="총괄내역서"/>
      <sheetName val="집계"/>
      <sheetName val="날개벽(시점좌측)"/>
      <sheetName val="몰탈재료산출"/>
      <sheetName val="ABUT수량-A1"/>
      <sheetName val="표지"/>
      <sheetName val="단가조사"/>
      <sheetName val="s"/>
      <sheetName val="BSD (2)"/>
      <sheetName val="4.내진설계"/>
      <sheetName val="EQUIP-H"/>
      <sheetName val="STAND20"/>
      <sheetName val="전차선로 물량표"/>
      <sheetName val="자재"/>
      <sheetName val="공통(20-91)"/>
      <sheetName val="TYPE-A"/>
      <sheetName val="일위대가(가설)"/>
      <sheetName val="BJJIN"/>
      <sheetName val="위치조서"/>
      <sheetName val="일위대가(계측기설치)"/>
      <sheetName val="I一般比"/>
      <sheetName val="일위대가(1)"/>
      <sheetName val="부대입찰 내역서"/>
      <sheetName val="9GNG운반"/>
      <sheetName val="MOTOR"/>
      <sheetName val="4)유동표"/>
      <sheetName val="CONCRETE"/>
      <sheetName val=" 총괄표"/>
      <sheetName val="직노"/>
      <sheetName val="교각1"/>
      <sheetName val="물량표"/>
      <sheetName val="type-F"/>
      <sheetName val="현장관리비"/>
      <sheetName val="건축집계"/>
      <sheetName val="wall"/>
      <sheetName val="공사"/>
      <sheetName val="설계예산"/>
      <sheetName val="원가계산서"/>
      <sheetName val="설직재-1"/>
      <sheetName val="6호기"/>
      <sheetName val="수자재단위당"/>
      <sheetName val="전신"/>
      <sheetName val="수량조서"/>
      <sheetName val="가격조사서"/>
      <sheetName val="TB-내역서"/>
      <sheetName val="현대물량"/>
      <sheetName val="실행내역서 "/>
      <sheetName val="관급"/>
      <sheetName val="코드표"/>
      <sheetName val="조명시설"/>
      <sheetName val="단면가정"/>
      <sheetName val="설계조건"/>
      <sheetName val="부재력정리"/>
      <sheetName val="자재목록"/>
      <sheetName val="중기목록"/>
      <sheetName val="단가목록"/>
      <sheetName val="일위목록"/>
      <sheetName val="노임목록"/>
      <sheetName val="교각계산"/>
      <sheetName val="수량산출"/>
      <sheetName val="3BL공동구 수량"/>
      <sheetName val="자재집계표"/>
      <sheetName val="1. 설계조건 2.단면가정 3. 하중계산"/>
      <sheetName val="DATA 입력란"/>
      <sheetName val="실행(ALT1)"/>
      <sheetName val="정보"/>
      <sheetName val="확약서"/>
      <sheetName val="프랜트면허"/>
      <sheetName val="nys"/>
      <sheetName val="최초침전지집계표"/>
      <sheetName val="견적서"/>
      <sheetName val="현장별계약현황('98.10.31)"/>
      <sheetName val="구의33고"/>
      <sheetName val="금액내역서"/>
      <sheetName val="세부내역"/>
      <sheetName val="설계내역서"/>
      <sheetName val="96보완계획7.12"/>
      <sheetName val="적용대가"/>
      <sheetName val="인건비 "/>
      <sheetName val="제잡비.xls"/>
      <sheetName val="공종별산출내역서"/>
      <sheetName val="공사비예산서(토목분)"/>
      <sheetName val="수량3"/>
      <sheetName val="토목내역"/>
      <sheetName val="1_수인터널"/>
      <sheetName val="6PILE__(돌출)"/>
      <sheetName val="2_대외공문"/>
      <sheetName val="설_계"/>
      <sheetName val="AS포장복구_"/>
      <sheetName val="골조시행"/>
      <sheetName val="1.취수장"/>
      <sheetName val="입찰"/>
      <sheetName val="현경"/>
      <sheetName val="실행(표지,갑,을)"/>
      <sheetName val="투찰(하수)"/>
      <sheetName val="VXXXXXXX"/>
      <sheetName val="집계표(수배전제조구매)"/>
      <sheetName val="F4-F7"/>
      <sheetName val="장비당단가 (1)"/>
      <sheetName val="Sheet2 (2)"/>
      <sheetName val="업무"/>
      <sheetName val="J直材4"/>
      <sheetName val="관일"/>
      <sheetName val="산출내역서집계표"/>
      <sheetName val="집계표(OPTION)"/>
      <sheetName val="물집"/>
      <sheetName val="플랜트 설치"/>
      <sheetName val="화설내"/>
      <sheetName val="도급b_balju"/>
      <sheetName val="원가서"/>
      <sheetName val="200"/>
      <sheetName val="중기일위대가"/>
      <sheetName val="단가"/>
      <sheetName val="철거산출근거"/>
      <sheetName val="노임이"/>
      <sheetName val="세금자료"/>
      <sheetName val="뚝토공"/>
      <sheetName val="토공(우물통,기타) "/>
      <sheetName val="명단"/>
      <sheetName val="인사자료총집계"/>
      <sheetName val="신대방33(적용)"/>
      <sheetName val="포장단면별단위수량"/>
      <sheetName val="2.고용보험료산출근거"/>
      <sheetName val="원가계산 (2)"/>
      <sheetName val="포장공자재집계표"/>
      <sheetName val="Eq. Mobilization"/>
      <sheetName val="Y-WORK"/>
      <sheetName val="1.설계조건"/>
      <sheetName val="음료실행"/>
      <sheetName val="_REF"/>
      <sheetName val="노원열병합  건축공사기성내역서"/>
      <sheetName val="선정요령"/>
      <sheetName val="연습"/>
      <sheetName val="자재일람"/>
      <sheetName val="내역(최종본4_5)"/>
      <sheetName val="0_0ControlSheet"/>
      <sheetName val="0_1keyAssumption"/>
      <sheetName val="Front"/>
      <sheetName val="노무비"/>
      <sheetName val="2000전체분"/>
      <sheetName val="경영상태"/>
      <sheetName val="건축내역(진해석동)"/>
      <sheetName val="주경기-오배수"/>
      <sheetName val="실행간접비용"/>
      <sheetName val="보고"/>
      <sheetName val="COPING"/>
      <sheetName val="설계서"/>
      <sheetName val="예산서"/>
      <sheetName val="총공사비"/>
      <sheetName val="0Title"/>
      <sheetName val="일위(PN)"/>
      <sheetName val="가로등내역서"/>
      <sheetName val="전라자금"/>
      <sheetName val="b_yesan"/>
      <sheetName val="하중"/>
      <sheetName val="배수내역"/>
      <sheetName val="팔당터널(1공구)"/>
      <sheetName val="Type(123)"/>
      <sheetName val="경영혁신본부"/>
      <sheetName val="1.설계기준"/>
      <sheetName val="수량산출서"/>
      <sheetName val="인건비"/>
      <sheetName val="98수문일위"/>
      <sheetName val="내역서01"/>
      <sheetName val="97년 추정"/>
      <sheetName val="현장관리비 산출내역"/>
      <sheetName val="설계명세서"/>
      <sheetName val="예산M6-B"/>
      <sheetName val="AB자재단가"/>
      <sheetName val="상세산출"/>
      <sheetName val="적현로"/>
      <sheetName val="마산방향"/>
      <sheetName val="진주방향"/>
      <sheetName val="품셈TABLE"/>
      <sheetName val="장비별표(오거보링)(Ø400)(12M)"/>
      <sheetName val="현황산출서"/>
      <sheetName val="일위대가목차"/>
      <sheetName val="견적대비표"/>
      <sheetName val="경비2내역"/>
      <sheetName val="발주설계서(당초)"/>
      <sheetName val="IW-LIST"/>
      <sheetName val="날개벽"/>
      <sheetName val="국내"/>
      <sheetName val="우석문틀"/>
      <sheetName val="Sheet9"/>
      <sheetName val="콤보박스와 리스트박스의 연결"/>
      <sheetName val="유형처분"/>
      <sheetName val="설계기준"/>
      <sheetName val="내역1"/>
      <sheetName val="지급자재"/>
      <sheetName val="건집"/>
      <sheetName val="기집"/>
      <sheetName val="토집"/>
      <sheetName val="조집"/>
      <sheetName val="2000년 공정표"/>
      <sheetName val="입찰보고"/>
      <sheetName val="각형맨홀"/>
      <sheetName val="DATA 입력부"/>
      <sheetName val="공사비산출내역"/>
      <sheetName val="base"/>
      <sheetName val="횡배수관"/>
      <sheetName val="견적을지"/>
      <sheetName val="본공사"/>
      <sheetName val="JUCKEYK"/>
      <sheetName val="S0"/>
      <sheetName val="시중노임단가"/>
      <sheetName val="종단계산"/>
      <sheetName val="입적6-10"/>
      <sheetName val="공량산출서"/>
      <sheetName val="증감내역서"/>
      <sheetName val="단가(반정1교-원주)"/>
      <sheetName val="주요자재단가"/>
      <sheetName val="비교1"/>
      <sheetName val="신우"/>
      <sheetName val="INPUT(덕도방향-시점)"/>
      <sheetName val="설-원가"/>
      <sheetName val="건축적용원가계산"/>
      <sheetName val="건축토목실행내역"/>
      <sheetName val="건설성적"/>
      <sheetName val="전기단가조사서"/>
      <sheetName val="산수배수"/>
      <sheetName val="건축-물가변동"/>
      <sheetName val="자금청구"/>
      <sheetName val="DC-O-4-S(설명서)"/>
      <sheetName val="평균터파기고(1-2,ASP)"/>
      <sheetName val="프라임 강변역(4,236)"/>
      <sheetName val="CPM챠트"/>
      <sheetName val="지우지마"/>
      <sheetName val="토목"/>
      <sheetName val="내   역"/>
      <sheetName val="신공항A-;(원가수정)"/>
      <sheetName val="기계경비"/>
      <sheetName val="3F"/>
      <sheetName val="ITEM"/>
      <sheetName val="앵커구조계산"/>
      <sheetName val="집 계 표"/>
      <sheetName val="수토공단위당"/>
      <sheetName val="TOT"/>
      <sheetName val="밸브설치"/>
      <sheetName val="TEST1"/>
      <sheetName val="수량집계표"/>
      <sheetName val="부안일위"/>
      <sheetName val="모래기초"/>
      <sheetName val="공정표 "/>
      <sheetName val="전체ﾴ엿서"/>
      <sheetName val="S12"/>
      <sheetName val="50-4(2차)"/>
      <sheetName val="건축공사"/>
      <sheetName val="배수공"/>
      <sheetName val="5.2코핑"/>
      <sheetName val="수 량 명 세 서 - 1"/>
      <sheetName val="구조물터파기수량집계"/>
      <sheetName val="측구터파기공수량집계"/>
      <sheetName val="배수공 시멘트 및 골재량 산출"/>
      <sheetName val="부대공Ⅱ"/>
      <sheetName val="7.PILE  (돌출)"/>
      <sheetName val="기초(1)"/>
      <sheetName val="세부내역서"/>
      <sheetName val="P.M 별"/>
      <sheetName val="예산내역서"/>
      <sheetName val="수입"/>
      <sheetName val="산출근거"/>
      <sheetName val="1호맨홀수량산출"/>
      <sheetName val="관련자료입력"/>
      <sheetName val="견적조건"/>
      <sheetName val="참조"/>
      <sheetName val="구조물철거타공정이월"/>
      <sheetName val="총집계표"/>
      <sheetName val="철근단면적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맨홀(2호)"/>
      <sheetName val="덕전리"/>
      <sheetName val="예산총괄표"/>
      <sheetName val="재료비"/>
      <sheetName val="대림경상68억"/>
      <sheetName val="코드"/>
      <sheetName val="설내역서 "/>
      <sheetName val="출장내역"/>
      <sheetName val="8.PILE  (돌출)"/>
      <sheetName val="울산자금"/>
      <sheetName val="機器明細(MC)"/>
      <sheetName val="변경후원본2"/>
      <sheetName val="강북라우터"/>
      <sheetName val="공사분석"/>
      <sheetName val="대우"/>
      <sheetName val="유림골조"/>
      <sheetName val="위생기구"/>
      <sheetName val="기계실냉난방"/>
      <sheetName val="현장관리비데이타"/>
      <sheetName val="공정코드"/>
      <sheetName val="재료"/>
      <sheetName val="조명율표"/>
      <sheetName val="Baby일위대가"/>
      <sheetName val="조건"/>
      <sheetName val="CTEMCOST"/>
      <sheetName val="토량1-1"/>
      <sheetName val="마산월령동골조물량변경"/>
      <sheetName val="데이타"/>
      <sheetName val="중기가격"/>
      <sheetName val="전기"/>
      <sheetName val="4.경비 5.영업외수지"/>
      <sheetName val="전체"/>
      <sheetName val="TS"/>
      <sheetName val="지급어음"/>
      <sheetName val="총괄"/>
      <sheetName val="최종보고1"/>
      <sheetName val="9-1차이내역"/>
      <sheetName val=" 견적서"/>
      <sheetName val="Input"/>
      <sheetName val="3월"/>
      <sheetName val="CJE"/>
      <sheetName val="choose"/>
      <sheetName val="FB25JN"/>
      <sheetName val="금융비용"/>
      <sheetName val="광통신 견적내역서1"/>
      <sheetName val="전기실-1"/>
      <sheetName val="잡철물"/>
      <sheetName val="할증 "/>
      <sheetName val="갑지1"/>
      <sheetName val="EJ"/>
      <sheetName val="교통대책내역"/>
      <sheetName val="unit 4"/>
      <sheetName val="당초"/>
      <sheetName val="1,2공구원가계산서"/>
      <sheetName val="2공구산출내역"/>
      <sheetName val="1공구산출내역서"/>
      <sheetName val="공통부대비"/>
      <sheetName val="CIP 공사"/>
      <sheetName val="영업소실적"/>
      <sheetName val="현장식당(1)"/>
      <sheetName val="원가계산"/>
      <sheetName val="2.교량(신설)"/>
      <sheetName val="5사남"/>
      <sheetName val="샘플표지"/>
      <sheetName val="역T형"/>
      <sheetName val="TBN실행"/>
      <sheetName val="지중자재단가"/>
      <sheetName val="본부장"/>
      <sheetName val="현장별"/>
      <sheetName val="설계변경내역서"/>
      <sheetName val="남양내역"/>
      <sheetName val="작성기준"/>
      <sheetName val="간접"/>
      <sheetName val="파이프류"/>
      <sheetName val="내역분기"/>
      <sheetName val="직공비"/>
      <sheetName val="NOMUBI"/>
      <sheetName val="sw1"/>
      <sheetName val="벽체면적당일위대가"/>
      <sheetName val="사통"/>
      <sheetName val="구분자"/>
      <sheetName val="식재"/>
      <sheetName val="시설물"/>
      <sheetName val="식재출력용"/>
      <sheetName val="유지관리"/>
      <sheetName val="아파트-가설"/>
      <sheetName val="일위대가목록"/>
      <sheetName val="공통가설공사"/>
      <sheetName val="별표 "/>
      <sheetName val="1차설계변경내역"/>
      <sheetName val="포설list원본"/>
      <sheetName val="CALCULATION"/>
      <sheetName val="차수"/>
      <sheetName val="내역서(전기)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1"/>
      <sheetName val="중사"/>
      <sheetName val="간접경상비"/>
      <sheetName val="BREAKDOWN(철거설치)"/>
      <sheetName val="PI"/>
      <sheetName val="연부97-1"/>
      <sheetName val="깨기"/>
      <sheetName val="견적의뢰서"/>
      <sheetName val="현장일반사항"/>
      <sheetName val="tggwan(mac)"/>
      <sheetName val="b_balju_cho"/>
      <sheetName val="SF내역및원가02"/>
      <sheetName val="업무분장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투찰내역"/>
      <sheetName val="간접비계산"/>
      <sheetName val="합계"/>
      <sheetName val="일위CODE"/>
      <sheetName val="Macro1"/>
      <sheetName val="중기비"/>
      <sheetName val="품셈"/>
      <sheetName val="명세서"/>
      <sheetName val="수목단가"/>
      <sheetName val="시설수량표"/>
      <sheetName val="식재수량표"/>
      <sheetName val="내역서변경성원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경상비"/>
      <sheetName val="기계경비일람"/>
      <sheetName val="보도경계블럭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구단"/>
      <sheetName val="A"/>
      <sheetName val="원가"/>
      <sheetName val="시운전연료"/>
      <sheetName val="기흥하도용"/>
      <sheetName val="1.3.1절점좌표"/>
      <sheetName val="1.1설계기준"/>
      <sheetName val="1공구원가계산서"/>
      <sheetName val="1유리"/>
      <sheetName val="현금흐름"/>
      <sheetName val="단위수량"/>
      <sheetName val="1맨AO"/>
      <sheetName val="교각"/>
      <sheetName val="상행-교대(A1-A2)"/>
      <sheetName val="4.장비손료"/>
      <sheetName val="상수도토공집계표"/>
      <sheetName val="식재일위"/>
      <sheetName val="단중"/>
      <sheetName val="8)중점관리장비현황"/>
      <sheetName val="돈암사업"/>
      <sheetName val="효율표"/>
      <sheetName val="전체기준Data"/>
      <sheetName val="DATA2000"/>
      <sheetName val="WORK"/>
      <sheetName val="5.정산서"/>
      <sheetName val="포장직선구간"/>
      <sheetName val="배수관공"/>
      <sheetName val="측구공"/>
      <sheetName val="총공사내역서"/>
      <sheetName val="간접재료비산출표-27-30"/>
      <sheetName val="산출근거(S4)"/>
      <sheetName val="흄관기초"/>
      <sheetName val="울산자동제어"/>
      <sheetName val="일위_파일"/>
      <sheetName val="일반부표"/>
      <sheetName val="수량산출서 갑지"/>
      <sheetName val="마감사양"/>
      <sheetName val="기본사항"/>
      <sheetName val="원본"/>
      <sheetName val="EQUIP LIST"/>
      <sheetName val="산출금액내역"/>
      <sheetName val="동원(3)"/>
      <sheetName val="4_내진설계"/>
      <sheetName val="재활용 악취_먼지DUCT산출"/>
      <sheetName val="항목지정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설계가"/>
      <sheetName val="품셈총괄표"/>
      <sheetName val="1차3회-개소별명세서-빨간색-인쇄용(21873)"/>
      <sheetName val="토목품셈"/>
      <sheetName val="바닥판"/>
      <sheetName val="1안"/>
      <sheetName val="1-1호"/>
      <sheetName val="남양시작동010313100%"/>
      <sheetName val="단가표"/>
      <sheetName val="#3E1_GCR"/>
      <sheetName val="예정(3)"/>
      <sheetName val="48일위"/>
      <sheetName val="49일위"/>
      <sheetName val="22일위"/>
      <sheetName val="산근(1)"/>
      <sheetName val="C-노임단가"/>
      <sheetName val="소비자가"/>
      <sheetName val="내역서당초"/>
      <sheetName val="1.본부별"/>
      <sheetName val="000000"/>
      <sheetName val="변경후-SHEET"/>
      <sheetName val="말고개터널조명전압강하"/>
      <sheetName val="2000.05"/>
      <sheetName val="guard(mac)"/>
      <sheetName val="FI원가_1"/>
      <sheetName val="포장공"/>
      <sheetName val="구조물"/>
      <sheetName val="교각토공 _2_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만년달력"/>
      <sheetName val="단가산출(T)"/>
      <sheetName val="공사원가계산서"/>
      <sheetName val="인사자료"/>
      <sheetName val="맨홀수량산출"/>
      <sheetName val="재료집계표"/>
      <sheetName val="cable-data"/>
      <sheetName val="노무비산출"/>
      <sheetName val="소소총괄표"/>
      <sheetName val="1공구_건정토건_토공2"/>
      <sheetName val="96노임기준"/>
      <sheetName val="기본DATA"/>
      <sheetName val="기초입력 DATA"/>
      <sheetName val="입찰내역"/>
      <sheetName val="현장지지물물량"/>
      <sheetName val="공통자료"/>
      <sheetName val="안전시설내역서"/>
      <sheetName val="적용토목"/>
      <sheetName val="식재인부"/>
      <sheetName val="평자재단가"/>
      <sheetName val="배수문"/>
      <sheetName val="SUB일위대가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Mc1"/>
      <sheetName val="XL4Poppy"/>
      <sheetName val="내부마감"/>
      <sheetName val="Macro(전동기)"/>
      <sheetName val="공문"/>
      <sheetName val="CODE"/>
      <sheetName val="개산공사비"/>
      <sheetName val="외주가공"/>
      <sheetName val="4.전기"/>
      <sheetName val="품셈(기초)"/>
      <sheetName val="시설물기초"/>
      <sheetName val="10동"/>
      <sheetName val="부산제일극장"/>
      <sheetName val="수주현황2월"/>
      <sheetName val="97 사업추정(WEKI)"/>
      <sheetName val="일반수량"/>
      <sheetName val="평3"/>
      <sheetName val="참조-(1)"/>
      <sheetName val="database"/>
      <sheetName val="기둥(원형)"/>
      <sheetName val="조명일위"/>
      <sheetName val="입력값"/>
      <sheetName val="설계기준 및 하중계산"/>
      <sheetName val="내역총괄"/>
      <sheetName val="내역총괄2"/>
      <sheetName val="내역총괄3"/>
      <sheetName val="기기리스트"/>
      <sheetName val="쌍송교"/>
      <sheetName val="말뚝지지력산정"/>
      <sheetName val="첨부1-1"/>
      <sheetName val="빙설"/>
      <sheetName val="주식"/>
      <sheetName val="정렬"/>
      <sheetName val="입력그림"/>
      <sheetName val="정부노임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증감분석"/>
      <sheetName val="설계명세"/>
      <sheetName val="경비산출"/>
      <sheetName val="학생내역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식재일위대가"/>
      <sheetName val="기초일위대가"/>
      <sheetName val="단가대비표"/>
      <sheetName val="1062-X방향 "/>
      <sheetName val="단가조사-2"/>
      <sheetName val="VE절감"/>
      <sheetName val="터파기및재료"/>
      <sheetName val="본사인상전"/>
      <sheetName val="인원현황"/>
      <sheetName val="일반관리비전체분당초변경대비표"/>
      <sheetName val="사용계획"/>
      <sheetName val="지급수수료월별금액산정"/>
      <sheetName val="상가지급현황"/>
      <sheetName val="Ⅱ1-0타"/>
      <sheetName val="설비"/>
      <sheetName val="산출기준(파견전산실)"/>
      <sheetName val="기안"/>
      <sheetName val="이자율"/>
      <sheetName val="내역및원가02"/>
      <sheetName val="전체내역 (2)"/>
      <sheetName val="Hyundai.Unit.cost.xls"/>
      <sheetName val="1F"/>
      <sheetName val="단중표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설계내역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TABLE DB"/>
      <sheetName val="쌍용 data base"/>
      <sheetName val="대공종"/>
      <sheetName val="암거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공정표_"/>
      <sheetName val="장비당단가_(1)"/>
      <sheetName val="Sheet2_(2)"/>
      <sheetName val="별표_"/>
      <sheetName val="2_건축"/>
      <sheetName val="수_량_명_세_서_-_1"/>
      <sheetName val="포장수량집계"/>
      <sheetName val="원내역서 그대로"/>
      <sheetName val="(C)원내역"/>
      <sheetName val="유림콘도"/>
      <sheetName val="성서방향-교대(A2)"/>
      <sheetName val="경비 (1)"/>
      <sheetName val="2F 회의실견적(5_14 일대)"/>
      <sheetName val="편성절차"/>
      <sheetName val="구조물공"/>
      <sheetName val="부대공"/>
      <sheetName val="2002자금수지계획(진행+신규)"/>
      <sheetName val="2변경1"/>
      <sheetName val="입력"/>
      <sheetName val="가중치"/>
      <sheetName val="횡날개수집"/>
      <sheetName val="부대공자재집계표"/>
      <sheetName val="작성"/>
      <sheetName val="공사수행보고"/>
      <sheetName val="중기단가"/>
      <sheetName val="계약서"/>
      <sheetName val="전계가"/>
      <sheetName val="방송(체육관)"/>
      <sheetName val="TYPE1"/>
      <sheetName val="공사비"/>
      <sheetName val="배선(낙차)"/>
      <sheetName val="전도품의"/>
      <sheetName val="단양 00 아파트-세부내역"/>
      <sheetName val="손익분석"/>
      <sheetName val="공통비"/>
      <sheetName val="VENDOR LIST"/>
      <sheetName val="정의"/>
      <sheetName val="영동(D)"/>
      <sheetName val="제거식EA"/>
      <sheetName val="표층포설및다짐"/>
      <sheetName val="3차토목내역"/>
      <sheetName val="총괄집계 "/>
      <sheetName val="15100"/>
      <sheetName val="산출근거#2-3"/>
      <sheetName val="전국현황"/>
      <sheetName val="실행"/>
      <sheetName val="산근"/>
      <sheetName val="형틀공사"/>
      <sheetName val="배명(단가)"/>
      <sheetName val="물량산출근거"/>
      <sheetName val="자재co"/>
      <sheetName val="UR2-Calculation"/>
      <sheetName val="사진"/>
      <sheetName val="예총"/>
      <sheetName val="Trend(Agitator)"/>
      <sheetName val="L형옹벽"/>
      <sheetName val="포장절단"/>
      <sheetName val="1호맨홀토공"/>
      <sheetName val="Sight n M.H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부하LOAD"/>
      <sheetName val="가시설(TYPE-A)"/>
      <sheetName val="1호맨홀가감수량"/>
      <sheetName val="1-1평균터파기고(1)"/>
      <sheetName val="ilch"/>
      <sheetName val="Table"/>
      <sheetName val="kimre scrubber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분전반일위대가"/>
      <sheetName val="매출요약(월별) -년간"/>
      <sheetName val="일위대가-01"/>
      <sheetName val="01"/>
      <sheetName val="대비표"/>
      <sheetName val="교각토"/>
      <sheetName val="철집"/>
      <sheetName val="수목데이타 "/>
      <sheetName val="빙100장비사양"/>
      <sheetName val="수문보고"/>
      <sheetName val="램머"/>
      <sheetName val="옹벽단면치수"/>
      <sheetName val="969910( R)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감액총괄표"/>
      <sheetName val="Sheet14"/>
      <sheetName val="Sheet13"/>
      <sheetName val="NAIL단가산출"/>
      <sheetName val="COVER"/>
      <sheetName val="BOJUNGGM"/>
      <sheetName val="EP0618"/>
      <sheetName val="청 구"/>
      <sheetName val="말뚝기초(안정검토)-외측"/>
      <sheetName val="배수장토목공사비"/>
      <sheetName val="심사"/>
      <sheetName val="철골공사"/>
      <sheetName val="수장"/>
      <sheetName val="은행"/>
      <sheetName val="집계표(공종별)"/>
      <sheetName val="교통표지판수량집계표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70%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단면_(2)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ASALTOTA"/>
      <sheetName val="총수량집계표"/>
      <sheetName val="한성교회 신축공사(050713)_CheckList"/>
      <sheetName val="소일위대가코드표"/>
      <sheetName val="용집"/>
      <sheetName val="소방사항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정공공사"/>
      <sheetName val="단면설계"/>
      <sheetName val="안정검토"/>
      <sheetName val="울산시산표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내___역"/>
      <sheetName val="프라임_강변역(4,236)"/>
      <sheetName val="8_PILE__(돌출)"/>
      <sheetName val="2000년_공정표"/>
      <sheetName val="집_계_표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P_x0005_"/>
      <sheetName val="P嘐"/>
      <sheetName val="일위대가1"/>
      <sheetName val="토지산출내역"/>
      <sheetName val="BQ(실행)"/>
      <sheetName val="검토현황"/>
      <sheetName val="증감내역"/>
      <sheetName val="7.전산해석결과"/>
      <sheetName val="4.하중"/>
      <sheetName val="2.1"/>
      <sheetName val="T기성9605"/>
      <sheetName val="비교표"/>
      <sheetName val="DC"/>
      <sheetName val="당진1,2호기전선관설치및접지4차공사내역서-을지"/>
      <sheetName val="현금흐름표"/>
      <sheetName val="07제품별수익성"/>
      <sheetName val="工완성공사율"/>
      <sheetName val="총체보활공정표"/>
      <sheetName val="수전기기DATA"/>
      <sheetName val="도"/>
      <sheetName val="ETC"/>
      <sheetName val="중기사용료산출근거"/>
      <sheetName val="단가 및 재료비"/>
      <sheetName val="맨홀되메우기"/>
      <sheetName val="교각별철근수량집계표"/>
      <sheetName val="출력X"/>
      <sheetName val="6동"/>
      <sheetName val="단면치수"/>
      <sheetName val="4월예정공정표"/>
      <sheetName val="내역서 (2)"/>
      <sheetName val="차선"/>
      <sheetName val="차조서"/>
      <sheetName val="10.경제성분석"/>
      <sheetName val="옥외"/>
      <sheetName val="평균높이산출근거"/>
      <sheetName val="횡배수관위치조서"/>
      <sheetName val="48_x0005__x0000_"/>
      <sheetName val="strut type"/>
      <sheetName val="기계 도급내역서"/>
      <sheetName val="철탑공사"/>
      <sheetName val="사  업  비  수  지  예  산  서"/>
      <sheetName val="도급내역"/>
      <sheetName val="1차설계Ꮗԯ_x0000_"/>
      <sheetName val="1차설계逷≙_xdc00_≙"/>
      <sheetName val="시가지우회도로공내역서"/>
      <sheetName val="중기일위대밀"/>
      <sheetName val="-15.0"/>
      <sheetName val="장척총괄"/>
      <sheetName val="참고"/>
      <sheetName val="01AC"/>
      <sheetName val="상세도"/>
      <sheetName val="암거(2)"/>
      <sheetName val="포장공사"/>
      <sheetName val="지구단위계획"/>
      <sheetName val="다중모드"/>
      <sheetName val="Sheet10"/>
      <sheetName val="통합"/>
      <sheetName val="PĴ"/>
      <sheetName val="Pꮸ"/>
      <sheetName val="P估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4.2.1 마루높이 검토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경성자금"/>
      <sheetName val="문학간접"/>
      <sheetName val="제경비율"/>
      <sheetName val="PAINT"/>
      <sheetName val="미드수량"/>
      <sheetName val="철거폐쇄현황"/>
      <sheetName val="quotation"/>
      <sheetName val="2004노형교"/>
      <sheetName val="TCDB"/>
      <sheetName val="내역서(총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용수간선"/>
      <sheetName val="가격"/>
      <sheetName val="기초단가일람표"/>
      <sheetName val="기본정보"/>
      <sheetName val="공량(전기)"/>
      <sheetName val="기초공"/>
      <sheetName val="투찰추정"/>
      <sheetName val="인부신상_x0000__x0000_"/>
      <sheetName val="미장"/>
      <sheetName val="수량산출표"/>
      <sheetName val="지점별강우량"/>
      <sheetName val="폐목얽기(5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/>
      <sheetData sheetId="1423" refreshError="1"/>
      <sheetData sheetId="1424" refreshError="1"/>
      <sheetData sheetId="1425" refreshError="1"/>
      <sheetData sheetId="1426"/>
      <sheetData sheetId="1427"/>
      <sheetData sheetId="1428" refreshError="1"/>
      <sheetData sheetId="1429"/>
      <sheetData sheetId="1430"/>
      <sheetData sheetId="1431"/>
      <sheetData sheetId="1432"/>
      <sheetData sheetId="1433" refreshError="1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"/>
  <sheetViews>
    <sheetView view="pageBreakPreview" topLeftCell="A10" zoomScaleNormal="100" zoomScaleSheetLayoutView="100" workbookViewId="0">
      <selection activeCell="C15" sqref="C15"/>
    </sheetView>
  </sheetViews>
  <sheetFormatPr defaultRowHeight="16.5"/>
  <cols>
    <col min="1" max="1" width="4.5" style="42" customWidth="1"/>
    <col min="2" max="2" width="20.125" style="42" bestFit="1" customWidth="1"/>
    <col min="3" max="3" width="6.375" style="42" customWidth="1"/>
    <col min="4" max="4" width="5.25" style="42" customWidth="1"/>
    <col min="5" max="5" width="6.5" style="42" customWidth="1"/>
    <col min="6" max="6" width="9" style="42"/>
    <col min="7" max="7" width="10.375" style="42" customWidth="1"/>
    <col min="8" max="8" width="10.25" style="42" customWidth="1"/>
    <col min="9" max="9" width="5.375" style="42" customWidth="1"/>
    <col min="10" max="10" width="12.75" style="42" customWidth="1"/>
    <col min="11" max="16384" width="9" style="42"/>
  </cols>
  <sheetData>
    <row r="1" spans="1:11" ht="31.5">
      <c r="A1" s="345" t="s">
        <v>115</v>
      </c>
      <c r="B1" s="346"/>
      <c r="C1" s="346"/>
      <c r="D1" s="346"/>
      <c r="E1" s="346"/>
      <c r="F1" s="346"/>
      <c r="G1" s="346"/>
      <c r="H1" s="346"/>
      <c r="I1" s="346"/>
      <c r="J1" s="346"/>
    </row>
    <row r="2" spans="1:11" ht="17.25" thickBot="1">
      <c r="A2" s="42" t="s">
        <v>116</v>
      </c>
      <c r="F2" s="42" t="s">
        <v>117</v>
      </c>
    </row>
    <row r="3" spans="1:11" ht="21.75" customHeight="1">
      <c r="A3" s="347" t="s">
        <v>118</v>
      </c>
      <c r="B3" s="348"/>
      <c r="C3" s="351" t="s">
        <v>119</v>
      </c>
      <c r="D3" s="352"/>
      <c r="E3" s="352"/>
      <c r="F3" s="353"/>
      <c r="G3" s="75" t="s">
        <v>120</v>
      </c>
      <c r="H3" s="354" t="s">
        <v>121</v>
      </c>
      <c r="J3" s="355" t="s">
        <v>122</v>
      </c>
    </row>
    <row r="4" spans="1:11" ht="21.75" customHeight="1">
      <c r="A4" s="349"/>
      <c r="B4" s="350"/>
      <c r="C4" s="332" t="s">
        <v>123</v>
      </c>
      <c r="D4" s="334"/>
      <c r="E4" s="76" t="s">
        <v>124</v>
      </c>
      <c r="F4" s="76" t="s">
        <v>125</v>
      </c>
      <c r="G4" s="77" t="s">
        <v>126</v>
      </c>
      <c r="H4" s="307"/>
      <c r="J4" s="356"/>
      <c r="K4" s="42" t="s">
        <v>127</v>
      </c>
    </row>
    <row r="5" spans="1:11" ht="21.75" customHeight="1" thickBot="1">
      <c r="A5" s="338" t="s">
        <v>128</v>
      </c>
      <c r="B5" s="339"/>
      <c r="C5" s="340">
        <v>0</v>
      </c>
      <c r="D5" s="340"/>
      <c r="E5" s="79">
        <v>50</v>
      </c>
      <c r="F5" s="79">
        <v>50</v>
      </c>
      <c r="G5" s="79">
        <v>0</v>
      </c>
      <c r="H5" s="80">
        <f>SUM(C5:G5)</f>
        <v>100</v>
      </c>
      <c r="J5" s="81">
        <v>28</v>
      </c>
    </row>
    <row r="6" spans="1:11" ht="9.75" customHeight="1" thickBot="1">
      <c r="A6" s="82"/>
      <c r="B6" s="82"/>
      <c r="C6" s="82"/>
      <c r="D6" s="82"/>
      <c r="E6" s="82"/>
      <c r="F6" s="82"/>
    </row>
    <row r="7" spans="1:11" ht="33" customHeight="1">
      <c r="A7" s="317" t="s">
        <v>129</v>
      </c>
      <c r="B7" s="318" t="s">
        <v>130</v>
      </c>
      <c r="C7" s="341" t="s">
        <v>131</v>
      </c>
      <c r="D7" s="318"/>
      <c r="E7" s="341" t="s">
        <v>132</v>
      </c>
      <c r="F7" s="318"/>
      <c r="G7" s="341" t="s">
        <v>133</v>
      </c>
      <c r="H7" s="318"/>
      <c r="I7" s="323" t="s">
        <v>134</v>
      </c>
      <c r="J7" s="321" t="s">
        <v>135</v>
      </c>
    </row>
    <row r="8" spans="1:11" ht="19.5" customHeight="1" thickBot="1">
      <c r="A8" s="319"/>
      <c r="B8" s="320"/>
      <c r="C8" s="83"/>
      <c r="D8" s="84" t="s">
        <v>136</v>
      </c>
      <c r="E8" s="83"/>
      <c r="F8" s="84" t="s">
        <v>136</v>
      </c>
      <c r="G8" s="83"/>
      <c r="H8" s="85" t="s">
        <v>137</v>
      </c>
      <c r="I8" s="320"/>
      <c r="J8" s="322"/>
    </row>
    <row r="9" spans="1:11" ht="22.5" customHeight="1" thickTop="1">
      <c r="A9" s="324" t="s">
        <v>138</v>
      </c>
      <c r="B9" s="86" t="s">
        <v>139</v>
      </c>
      <c r="C9" s="87">
        <v>0</v>
      </c>
      <c r="D9" s="88" t="s">
        <v>140</v>
      </c>
      <c r="E9" s="87">
        <v>0.05</v>
      </c>
      <c r="F9" s="88" t="s">
        <v>141</v>
      </c>
      <c r="G9" s="89">
        <v>232210</v>
      </c>
      <c r="H9" s="88" t="s">
        <v>142</v>
      </c>
      <c r="I9" s="90">
        <f>C36</f>
        <v>0.08</v>
      </c>
      <c r="J9" s="91">
        <f>INT((C9*E9*G9)+(C9*E9*G9*I9))</f>
        <v>0</v>
      </c>
    </row>
    <row r="10" spans="1:11" ht="22.5" customHeight="1">
      <c r="A10" s="325"/>
      <c r="B10" s="92" t="s">
        <v>143</v>
      </c>
      <c r="C10" s="93"/>
      <c r="D10" s="94"/>
      <c r="E10" s="93"/>
      <c r="F10" s="94"/>
      <c r="G10" s="95"/>
      <c r="H10" s="94"/>
      <c r="I10" s="93"/>
      <c r="J10" s="96"/>
    </row>
    <row r="11" spans="1:11" ht="22.5" customHeight="1">
      <c r="A11" s="325"/>
      <c r="B11" s="97" t="s">
        <v>145</v>
      </c>
      <c r="C11" s="93">
        <f>SUM(C5:F5)</f>
        <v>100</v>
      </c>
      <c r="D11" s="94" t="s">
        <v>140</v>
      </c>
      <c r="E11" s="93">
        <v>0.04</v>
      </c>
      <c r="F11" s="94" t="s">
        <v>141</v>
      </c>
      <c r="G11" s="95">
        <f>G9</f>
        <v>232210</v>
      </c>
      <c r="H11" s="94" t="s">
        <v>142</v>
      </c>
      <c r="I11" s="98">
        <f>E36</f>
        <v>0.13</v>
      </c>
      <c r="J11" s="96">
        <f>INT((C11*E11*G11)+(C11*E11*G11*I11))</f>
        <v>1049589</v>
      </c>
    </row>
    <row r="12" spans="1:11" ht="22.5" customHeight="1">
      <c r="A12" s="325"/>
      <c r="B12" s="97" t="s">
        <v>147</v>
      </c>
      <c r="C12" s="93">
        <f>SUM(C5:F5)</f>
        <v>100</v>
      </c>
      <c r="D12" s="94" t="s">
        <v>140</v>
      </c>
      <c r="E12" s="93">
        <v>0.04</v>
      </c>
      <c r="F12" s="94" t="s">
        <v>141</v>
      </c>
      <c r="G12" s="95">
        <v>164798</v>
      </c>
      <c r="H12" s="94" t="s">
        <v>148</v>
      </c>
      <c r="I12" s="98">
        <f>E36</f>
        <v>0.13</v>
      </c>
      <c r="J12" s="96">
        <f>INT((C12*E12*G12)+(C12*E12*G12*I12))</f>
        <v>744886</v>
      </c>
    </row>
    <row r="13" spans="1:11" ht="22.5" customHeight="1">
      <c r="A13" s="325"/>
      <c r="B13" s="92" t="s">
        <v>149</v>
      </c>
      <c r="C13" s="93">
        <f>SUM(C5:F5)</f>
        <v>100</v>
      </c>
      <c r="D13" s="94" t="s">
        <v>140</v>
      </c>
      <c r="E13" s="93">
        <v>0.05</v>
      </c>
      <c r="F13" s="94" t="s">
        <v>141</v>
      </c>
      <c r="G13" s="95">
        <f>G9</f>
        <v>232210</v>
      </c>
      <c r="H13" s="94" t="s">
        <v>142</v>
      </c>
      <c r="I13" s="98">
        <f>G36</f>
        <v>0.05</v>
      </c>
      <c r="J13" s="96">
        <f t="shared" ref="J13:J14" si="0">INT((C13*E13*G13)+(C13*E13*G13*I13))</f>
        <v>1219102</v>
      </c>
    </row>
    <row r="14" spans="1:11" ht="22.5" customHeight="1">
      <c r="A14" s="325"/>
      <c r="B14" s="92" t="s">
        <v>150</v>
      </c>
      <c r="C14" s="93">
        <v>0</v>
      </c>
      <c r="D14" s="94" t="s">
        <v>140</v>
      </c>
      <c r="E14" s="93">
        <v>0.05</v>
      </c>
      <c r="F14" s="94" t="s">
        <v>141</v>
      </c>
      <c r="G14" s="95">
        <f>G9</f>
        <v>232210</v>
      </c>
      <c r="H14" s="94" t="s">
        <v>142</v>
      </c>
      <c r="I14" s="98">
        <f>G36</f>
        <v>0.05</v>
      </c>
      <c r="J14" s="96">
        <f t="shared" si="0"/>
        <v>0</v>
      </c>
    </row>
    <row r="15" spans="1:11" ht="22.5" customHeight="1">
      <c r="A15" s="325"/>
      <c r="B15" s="92" t="s">
        <v>151</v>
      </c>
      <c r="C15" s="93">
        <v>1</v>
      </c>
      <c r="D15" s="94" t="s">
        <v>152</v>
      </c>
      <c r="E15" s="99">
        <v>1</v>
      </c>
      <c r="F15" s="94" t="s">
        <v>153</v>
      </c>
      <c r="G15" s="95">
        <f>G9</f>
        <v>232210</v>
      </c>
      <c r="H15" s="94" t="s">
        <v>154</v>
      </c>
      <c r="I15" s="93"/>
      <c r="J15" s="96">
        <f>INT(C15*E15*G15)</f>
        <v>232210</v>
      </c>
    </row>
    <row r="16" spans="1:11" ht="22.5" customHeight="1">
      <c r="A16" s="326"/>
      <c r="B16" s="100" t="s">
        <v>156</v>
      </c>
      <c r="C16" s="327"/>
      <c r="D16" s="327"/>
      <c r="E16" s="327"/>
      <c r="F16" s="327"/>
      <c r="G16" s="327"/>
      <c r="H16" s="327"/>
      <c r="I16" s="101"/>
      <c r="J16" s="102">
        <f>SUM(J9:J15)</f>
        <v>3245787</v>
      </c>
    </row>
    <row r="17" spans="1:13" ht="22.5" customHeight="1">
      <c r="A17" s="336" t="s">
        <v>158</v>
      </c>
      <c r="B17" s="103" t="s">
        <v>159</v>
      </c>
      <c r="C17" s="104">
        <v>100</v>
      </c>
      <c r="D17" s="105" t="s">
        <v>160</v>
      </c>
      <c r="E17" s="104">
        <v>0.13</v>
      </c>
      <c r="F17" s="105" t="s">
        <v>162</v>
      </c>
      <c r="G17" s="106">
        <v>5000</v>
      </c>
      <c r="H17" s="105" t="s">
        <v>163</v>
      </c>
      <c r="I17" s="104"/>
      <c r="J17" s="107">
        <f>INT(C17*E17*G17/10)</f>
        <v>6500</v>
      </c>
    </row>
    <row r="18" spans="1:13" ht="22.5" customHeight="1">
      <c r="A18" s="325"/>
      <c r="B18" s="92" t="s">
        <v>164</v>
      </c>
      <c r="C18" s="342"/>
      <c r="D18" s="343"/>
      <c r="E18" s="343"/>
      <c r="F18" s="343"/>
      <c r="G18" s="343"/>
      <c r="H18" s="344"/>
      <c r="I18" s="93"/>
      <c r="J18" s="96">
        <f>SUM(J19:J20)</f>
        <v>350000</v>
      </c>
    </row>
    <row r="19" spans="1:13" ht="22.5" customHeight="1">
      <c r="A19" s="337"/>
      <c r="B19" s="192" t="s">
        <v>399</v>
      </c>
      <c r="C19" s="93">
        <v>2</v>
      </c>
      <c r="D19" s="94" t="s">
        <v>32</v>
      </c>
      <c r="E19" s="93">
        <v>5</v>
      </c>
      <c r="F19" s="94" t="s">
        <v>33</v>
      </c>
      <c r="G19" s="95">
        <v>30000</v>
      </c>
      <c r="H19" s="94" t="s">
        <v>400</v>
      </c>
      <c r="I19" s="93"/>
      <c r="J19" s="96">
        <f>INT(C19*E19*G19)</f>
        <v>300000</v>
      </c>
    </row>
    <row r="20" spans="1:13" ht="22.5" customHeight="1">
      <c r="A20" s="337"/>
      <c r="B20" s="192" t="s">
        <v>401</v>
      </c>
      <c r="C20" s="93">
        <v>1</v>
      </c>
      <c r="D20" s="94" t="s">
        <v>32</v>
      </c>
      <c r="E20" s="93">
        <v>5</v>
      </c>
      <c r="F20" s="94" t="s">
        <v>33</v>
      </c>
      <c r="G20" s="95">
        <v>10000</v>
      </c>
      <c r="H20" s="94" t="s">
        <v>400</v>
      </c>
      <c r="I20" s="93"/>
      <c r="J20" s="96">
        <f>INT(C20*E20*G20)</f>
        <v>50000</v>
      </c>
    </row>
    <row r="21" spans="1:13" ht="22.5" customHeight="1">
      <c r="A21" s="326"/>
      <c r="B21" s="100" t="s">
        <v>156</v>
      </c>
      <c r="C21" s="327"/>
      <c r="D21" s="327"/>
      <c r="E21" s="327"/>
      <c r="F21" s="327"/>
      <c r="G21" s="327"/>
      <c r="H21" s="327"/>
      <c r="I21" s="101"/>
      <c r="J21" s="102">
        <f>SUM(J17:J18)</f>
        <v>356500</v>
      </c>
    </row>
    <row r="22" spans="1:13" ht="22.5" customHeight="1">
      <c r="A22" s="328" t="s">
        <v>167</v>
      </c>
      <c r="B22" s="329"/>
      <c r="C22" s="312" t="s">
        <v>169</v>
      </c>
      <c r="D22" s="312"/>
      <c r="E22" s="312"/>
      <c r="F22" s="312"/>
      <c r="G22" s="312"/>
      <c r="H22" s="312"/>
      <c r="I22" s="109"/>
      <c r="J22" s="110">
        <f>INT(J16*110%)</f>
        <v>3570365</v>
      </c>
    </row>
    <row r="23" spans="1:13" ht="22.5" customHeight="1">
      <c r="A23" s="328" t="s">
        <v>171</v>
      </c>
      <c r="B23" s="329"/>
      <c r="C23" s="312" t="s">
        <v>172</v>
      </c>
      <c r="D23" s="312"/>
      <c r="E23" s="312"/>
      <c r="F23" s="312"/>
      <c r="G23" s="312"/>
      <c r="H23" s="312"/>
      <c r="I23" s="109"/>
      <c r="J23" s="110">
        <f>INT((J16+J22)*20%)</f>
        <v>1363230</v>
      </c>
    </row>
    <row r="24" spans="1:13" ht="22.5" customHeight="1">
      <c r="A24" s="330" t="s">
        <v>174</v>
      </c>
      <c r="B24" s="331"/>
      <c r="C24" s="332" t="s">
        <v>176</v>
      </c>
      <c r="D24" s="333"/>
      <c r="E24" s="333"/>
      <c r="F24" s="333"/>
      <c r="G24" s="333"/>
      <c r="H24" s="334"/>
      <c r="I24" s="109"/>
      <c r="J24" s="110">
        <f>SUM(J16,J21,J22:J23)</f>
        <v>8535882</v>
      </c>
    </row>
    <row r="25" spans="1:13" ht="22.5" customHeight="1">
      <c r="A25" s="328" t="s">
        <v>177</v>
      </c>
      <c r="B25" s="329"/>
      <c r="C25" s="312" t="s">
        <v>178</v>
      </c>
      <c r="D25" s="312"/>
      <c r="E25" s="335">
        <f>INT(J24*M26)</f>
        <v>69652</v>
      </c>
      <c r="F25" s="335"/>
      <c r="G25" s="109" t="s">
        <v>180</v>
      </c>
      <c r="H25" s="112">
        <f>INT(J24*M32)</f>
        <v>13657</v>
      </c>
      <c r="I25" s="109"/>
      <c r="J25" s="110">
        <f>ROUNDDOWN(SUM(E25,H25),-1)</f>
        <v>83300</v>
      </c>
      <c r="L25" s="42" t="s">
        <v>181</v>
      </c>
    </row>
    <row r="26" spans="1:13" ht="22.5" customHeight="1">
      <c r="A26" s="328" t="s">
        <v>183</v>
      </c>
      <c r="B26" s="329"/>
      <c r="C26" s="312" t="s">
        <v>184</v>
      </c>
      <c r="D26" s="312"/>
      <c r="E26" s="312"/>
      <c r="F26" s="312"/>
      <c r="G26" s="312"/>
      <c r="H26" s="312"/>
      <c r="I26" s="109"/>
      <c r="J26" s="110">
        <f>SUM(J24:J25)</f>
        <v>8619182</v>
      </c>
      <c r="L26" s="42" t="s">
        <v>185</v>
      </c>
      <c r="M26" s="44">
        <v>8.1600000000000006E-3</v>
      </c>
    </row>
    <row r="27" spans="1:13" ht="22.5" customHeight="1">
      <c r="A27" s="328" t="s">
        <v>186</v>
      </c>
      <c r="B27" s="329"/>
      <c r="C27" s="312" t="s">
        <v>188</v>
      </c>
      <c r="D27" s="312"/>
      <c r="E27" s="312"/>
      <c r="F27" s="312"/>
      <c r="G27" s="312"/>
      <c r="H27" s="312"/>
      <c r="I27" s="109"/>
      <c r="J27" s="110">
        <f>INT(J26*10%)</f>
        <v>861918</v>
      </c>
      <c r="L27" s="42" t="s">
        <v>189</v>
      </c>
      <c r="M27" s="42" t="s">
        <v>191</v>
      </c>
    </row>
    <row r="28" spans="1:13" ht="22.5" customHeight="1" thickBot="1">
      <c r="A28" s="313" t="s">
        <v>193</v>
      </c>
      <c r="B28" s="314"/>
      <c r="C28" s="315" t="s">
        <v>195</v>
      </c>
      <c r="D28" s="315"/>
      <c r="E28" s="315"/>
      <c r="F28" s="315"/>
      <c r="G28" s="315"/>
      <c r="H28" s="315"/>
      <c r="I28" s="113"/>
      <c r="J28" s="114">
        <f>ROUNDDOWN(SUM(J26:J27),-3)</f>
        <v>9481000</v>
      </c>
      <c r="L28" s="42" t="s">
        <v>197</v>
      </c>
      <c r="M28" s="44">
        <v>1.31E-3</v>
      </c>
    </row>
    <row r="29" spans="1:13" ht="21" customHeight="1">
      <c r="A29" s="115" t="s">
        <v>198</v>
      </c>
      <c r="B29" s="116"/>
      <c r="C29" s="116"/>
      <c r="D29" s="116"/>
      <c r="E29" s="116"/>
      <c r="F29" s="116"/>
      <c r="G29" s="116"/>
      <c r="H29" s="116"/>
      <c r="I29" s="117"/>
      <c r="J29" s="118"/>
      <c r="M29" s="44"/>
    </row>
    <row r="30" spans="1:13" ht="9" customHeight="1"/>
    <row r="31" spans="1:13" ht="21.75" customHeight="1" thickBot="1">
      <c r="A31" s="42" t="s">
        <v>199</v>
      </c>
      <c r="C31" s="316"/>
      <c r="D31" s="316"/>
      <c r="E31" s="316"/>
      <c r="F31" s="316"/>
      <c r="G31" s="316"/>
      <c r="H31" s="316"/>
      <c r="I31" s="316"/>
      <c r="L31" s="42" t="s">
        <v>201</v>
      </c>
    </row>
    <row r="32" spans="1:13" ht="18.75" customHeight="1">
      <c r="A32" s="317" t="s">
        <v>203</v>
      </c>
      <c r="B32" s="318"/>
      <c r="C32" s="318" t="s">
        <v>204</v>
      </c>
      <c r="D32" s="318"/>
      <c r="E32" s="318"/>
      <c r="F32" s="318"/>
      <c r="G32" s="318"/>
      <c r="H32" s="318"/>
      <c r="I32" s="318"/>
      <c r="J32" s="321"/>
      <c r="L32" s="42" t="s">
        <v>206</v>
      </c>
      <c r="M32" s="43">
        <v>1.6000000000000001E-3</v>
      </c>
    </row>
    <row r="33" spans="1:10" ht="18.75" customHeight="1" thickBot="1">
      <c r="A33" s="319"/>
      <c r="B33" s="320"/>
      <c r="C33" s="320" t="s">
        <v>207</v>
      </c>
      <c r="D33" s="320"/>
      <c r="E33" s="320" t="s">
        <v>208</v>
      </c>
      <c r="F33" s="320"/>
      <c r="G33" s="320" t="s">
        <v>209</v>
      </c>
      <c r="H33" s="320"/>
      <c r="I33" s="320" t="s">
        <v>211</v>
      </c>
      <c r="J33" s="322"/>
    </row>
    <row r="34" spans="1:10" ht="18.75" customHeight="1" thickTop="1">
      <c r="A34" s="304" t="s">
        <v>212</v>
      </c>
      <c r="B34" s="305"/>
      <c r="C34" s="306">
        <f>ROUND(((E5*5%)+(F5*10%))/C13,2)</f>
        <v>0.08</v>
      </c>
      <c r="D34" s="306"/>
      <c r="E34" s="306">
        <f>ROUND(((E5*5%)+(F5*10%))/C13,2)</f>
        <v>0.08</v>
      </c>
      <c r="F34" s="306"/>
      <c r="G34" s="306"/>
      <c r="H34" s="306"/>
      <c r="I34" s="305" t="s">
        <v>213</v>
      </c>
      <c r="J34" s="307"/>
    </row>
    <row r="35" spans="1:10" ht="18.75" customHeight="1" thickBot="1">
      <c r="A35" s="308" t="s">
        <v>214</v>
      </c>
      <c r="B35" s="309"/>
      <c r="C35" s="310"/>
      <c r="D35" s="310"/>
      <c r="E35" s="310">
        <v>0.05</v>
      </c>
      <c r="F35" s="310"/>
      <c r="G35" s="310">
        <v>0.05</v>
      </c>
      <c r="H35" s="310"/>
      <c r="I35" s="309"/>
      <c r="J35" s="311"/>
    </row>
    <row r="36" spans="1:10" ht="18.75" customHeight="1" thickTop="1" thickBot="1">
      <c r="A36" s="300" t="s">
        <v>215</v>
      </c>
      <c r="B36" s="301"/>
      <c r="C36" s="302">
        <f>SUM(C34:D35)</f>
        <v>0.08</v>
      </c>
      <c r="D36" s="302"/>
      <c r="E36" s="302">
        <f t="shared" ref="E36" si="1">SUM(E34:F35)</f>
        <v>0.13</v>
      </c>
      <c r="F36" s="302"/>
      <c r="G36" s="302">
        <f t="shared" ref="G36" si="2">SUM(G34:H35)</f>
        <v>0.05</v>
      </c>
      <c r="H36" s="302"/>
      <c r="I36" s="301"/>
      <c r="J36" s="303"/>
    </row>
  </sheetData>
  <mergeCells count="57">
    <mergeCell ref="A1:J1"/>
    <mergeCell ref="A3:B4"/>
    <mergeCell ref="C3:F3"/>
    <mergeCell ref="H3:H4"/>
    <mergeCell ref="J3:J4"/>
    <mergeCell ref="C4:D4"/>
    <mergeCell ref="A17:A21"/>
    <mergeCell ref="C21:H21"/>
    <mergeCell ref="A5:B5"/>
    <mergeCell ref="C5:D5"/>
    <mergeCell ref="A7:A8"/>
    <mergeCell ref="B7:B8"/>
    <mergeCell ref="C7:D7"/>
    <mergeCell ref="E7:F7"/>
    <mergeCell ref="G7:H7"/>
    <mergeCell ref="C18:H18"/>
    <mergeCell ref="I7:I8"/>
    <mergeCell ref="J7:J8"/>
    <mergeCell ref="A9:A16"/>
    <mergeCell ref="C16:H16"/>
    <mergeCell ref="A27:B27"/>
    <mergeCell ref="C27:H27"/>
    <mergeCell ref="A22:B22"/>
    <mergeCell ref="C22:H22"/>
    <mergeCell ref="A23:B23"/>
    <mergeCell ref="C23:H23"/>
    <mergeCell ref="A24:B24"/>
    <mergeCell ref="C24:H24"/>
    <mergeCell ref="A25:B25"/>
    <mergeCell ref="C25:D25"/>
    <mergeCell ref="E25:F25"/>
    <mergeCell ref="A26:B26"/>
    <mergeCell ref="C26:H26"/>
    <mergeCell ref="A28:B28"/>
    <mergeCell ref="C28:H28"/>
    <mergeCell ref="C31:I31"/>
    <mergeCell ref="A32:B33"/>
    <mergeCell ref="C32:J32"/>
    <mergeCell ref="C33:D33"/>
    <mergeCell ref="E33:F33"/>
    <mergeCell ref="G33:H33"/>
    <mergeCell ref="I33:J33"/>
    <mergeCell ref="A35:B35"/>
    <mergeCell ref="C35:D35"/>
    <mergeCell ref="E35:F35"/>
    <mergeCell ref="G35:H35"/>
    <mergeCell ref="I35:J35"/>
    <mergeCell ref="A34:B34"/>
    <mergeCell ref="C34:D34"/>
    <mergeCell ref="E34:F34"/>
    <mergeCell ref="G34:H34"/>
    <mergeCell ref="I34:J34"/>
    <mergeCell ref="A36:B36"/>
    <mergeCell ref="C36:D36"/>
    <mergeCell ref="E36:F36"/>
    <mergeCell ref="G36:H36"/>
    <mergeCell ref="I36:J36"/>
  </mergeCells>
  <phoneticPr fontId="2" type="noConversion"/>
  <pageMargins left="0.39370078740157483" right="0.39370078740157483" top="0.74803149606299213" bottom="0.74803149606299213" header="0.31496062992125984" footer="0.31496062992125984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2"/>
  <sheetViews>
    <sheetView view="pageBreakPreview" zoomScaleNormal="100" zoomScaleSheetLayoutView="100" workbookViewId="0">
      <selection activeCell="I18" sqref="I18"/>
    </sheetView>
  </sheetViews>
  <sheetFormatPr defaultRowHeight="16.5"/>
  <cols>
    <col min="1" max="1" width="4.5" style="42" customWidth="1"/>
    <col min="2" max="2" width="20.375" style="42" customWidth="1"/>
    <col min="3" max="3" width="6.375" style="42" customWidth="1"/>
    <col min="4" max="4" width="5.25" style="42" customWidth="1"/>
    <col min="5" max="5" width="6.125" style="42" customWidth="1"/>
    <col min="6" max="6" width="9" style="42"/>
    <col min="7" max="7" width="9.875" style="42" customWidth="1"/>
    <col min="8" max="8" width="10.75" style="42" customWidth="1"/>
    <col min="9" max="9" width="5.375" style="42" customWidth="1"/>
    <col min="10" max="10" width="12.75" style="42" customWidth="1"/>
    <col min="11" max="16384" width="9" style="42"/>
  </cols>
  <sheetData>
    <row r="1" spans="1:12" ht="31.5">
      <c r="A1" s="345" t="s">
        <v>216</v>
      </c>
      <c r="B1" s="346"/>
      <c r="C1" s="346"/>
      <c r="D1" s="346"/>
      <c r="E1" s="346"/>
      <c r="F1" s="346"/>
      <c r="G1" s="346"/>
      <c r="H1" s="346"/>
      <c r="I1" s="346"/>
      <c r="J1" s="346"/>
    </row>
    <row r="2" spans="1:12" ht="17.25" thickBot="1">
      <c r="A2" s="42" t="s">
        <v>217</v>
      </c>
      <c r="F2" s="42" t="s">
        <v>218</v>
      </c>
    </row>
    <row r="3" spans="1:12" ht="26.25" customHeight="1">
      <c r="A3" s="317" t="s">
        <v>118</v>
      </c>
      <c r="B3" s="318"/>
      <c r="C3" s="318" t="s">
        <v>123</v>
      </c>
      <c r="D3" s="318"/>
      <c r="E3" s="318" t="s">
        <v>124</v>
      </c>
      <c r="F3" s="318"/>
      <c r="G3" s="75" t="s">
        <v>219</v>
      </c>
      <c r="H3" s="122" t="s">
        <v>121</v>
      </c>
      <c r="J3" s="123" t="s">
        <v>122</v>
      </c>
      <c r="K3" s="124" t="s">
        <v>220</v>
      </c>
    </row>
    <row r="4" spans="1:12" ht="26.25" customHeight="1" thickBot="1">
      <c r="A4" s="338" t="s">
        <v>128</v>
      </c>
      <c r="B4" s="339"/>
      <c r="C4" s="339">
        <v>0</v>
      </c>
      <c r="D4" s="339"/>
      <c r="E4" s="339">
        <v>100</v>
      </c>
      <c r="F4" s="339"/>
      <c r="G4" s="68">
        <v>0</v>
      </c>
      <c r="H4" s="80">
        <f>SUM(C4:G4)</f>
        <v>100</v>
      </c>
      <c r="J4" s="81">
        <v>29</v>
      </c>
      <c r="K4" s="42" t="s">
        <v>221</v>
      </c>
      <c r="L4" s="42">
        <v>84.2</v>
      </c>
    </row>
    <row r="5" spans="1:12" ht="9.75" customHeight="1" thickBot="1">
      <c r="A5" s="82"/>
      <c r="B5" s="82"/>
      <c r="C5" s="82"/>
      <c r="D5" s="82"/>
      <c r="E5" s="82"/>
      <c r="F5" s="82"/>
    </row>
    <row r="6" spans="1:12" ht="33" customHeight="1">
      <c r="A6" s="317" t="s">
        <v>129</v>
      </c>
      <c r="B6" s="318" t="s">
        <v>130</v>
      </c>
      <c r="C6" s="341" t="s">
        <v>131</v>
      </c>
      <c r="D6" s="318"/>
      <c r="E6" s="341" t="s">
        <v>132</v>
      </c>
      <c r="F6" s="318"/>
      <c r="G6" s="341" t="s">
        <v>133</v>
      </c>
      <c r="H6" s="318"/>
      <c r="I6" s="323" t="s">
        <v>134</v>
      </c>
      <c r="J6" s="321" t="s">
        <v>135</v>
      </c>
      <c r="K6" s="42" t="s">
        <v>222</v>
      </c>
      <c r="L6" s="42">
        <v>71.599999999999994</v>
      </c>
    </row>
    <row r="7" spans="1:12" ht="19.5" customHeight="1" thickBot="1">
      <c r="A7" s="319"/>
      <c r="B7" s="320"/>
      <c r="C7" s="83"/>
      <c r="D7" s="84" t="s">
        <v>136</v>
      </c>
      <c r="E7" s="83"/>
      <c r="F7" s="84" t="s">
        <v>136</v>
      </c>
      <c r="G7" s="83"/>
      <c r="H7" s="85" t="s">
        <v>137</v>
      </c>
      <c r="I7" s="320"/>
      <c r="J7" s="322"/>
      <c r="K7" s="42" t="s">
        <v>223</v>
      </c>
      <c r="L7" s="42">
        <v>66.8</v>
      </c>
    </row>
    <row r="8" spans="1:12" ht="22.5" customHeight="1" thickTop="1">
      <c r="A8" s="324" t="s">
        <v>138</v>
      </c>
      <c r="B8" s="86" t="s">
        <v>224</v>
      </c>
      <c r="C8" s="125">
        <v>0</v>
      </c>
      <c r="D8" s="126" t="s">
        <v>87</v>
      </c>
      <c r="E8" s="125">
        <v>0.01</v>
      </c>
      <c r="F8" s="126" t="s">
        <v>225</v>
      </c>
      <c r="G8" s="127">
        <v>232210</v>
      </c>
      <c r="H8" s="126" t="s">
        <v>86</v>
      </c>
      <c r="I8" s="128"/>
      <c r="J8" s="129">
        <f>INT((C8*E8*G8)+(C8*E8*G8*I8))</f>
        <v>0</v>
      </c>
      <c r="K8" s="42" t="s">
        <v>226</v>
      </c>
      <c r="L8" s="42">
        <v>20.5</v>
      </c>
    </row>
    <row r="9" spans="1:12" ht="22.5" customHeight="1">
      <c r="A9" s="325"/>
      <c r="B9" s="92" t="s">
        <v>227</v>
      </c>
      <c r="C9" s="97">
        <f>H4</f>
        <v>100</v>
      </c>
      <c r="D9" s="130" t="s">
        <v>87</v>
      </c>
      <c r="E9" s="97">
        <v>0.03</v>
      </c>
      <c r="F9" s="130" t="s">
        <v>225</v>
      </c>
      <c r="G9" s="131">
        <f>G8</f>
        <v>232210</v>
      </c>
      <c r="H9" s="130" t="s">
        <v>86</v>
      </c>
      <c r="I9" s="132">
        <f>C32</f>
        <v>0.05</v>
      </c>
      <c r="J9" s="133">
        <f>INT((C9*E9*G9)+(C9*E9*G9*I9))</f>
        <v>731461</v>
      </c>
    </row>
    <row r="10" spans="1:12" ht="22.5" customHeight="1">
      <c r="A10" s="325"/>
      <c r="B10" s="97" t="s">
        <v>228</v>
      </c>
      <c r="C10" s="97"/>
      <c r="D10" s="130"/>
      <c r="E10" s="97"/>
      <c r="F10" s="130"/>
      <c r="G10" s="131"/>
      <c r="H10" s="130"/>
      <c r="I10" s="132"/>
      <c r="J10" s="133">
        <f>INT((C10*E10*G10)+(C10*E10*G10*I10))</f>
        <v>0</v>
      </c>
    </row>
    <row r="11" spans="1:12" ht="22.5" customHeight="1">
      <c r="A11" s="325"/>
      <c r="B11" s="97" t="s">
        <v>144</v>
      </c>
      <c r="C11" s="97">
        <f>H4</f>
        <v>100</v>
      </c>
      <c r="D11" s="130" t="s">
        <v>87</v>
      </c>
      <c r="E11" s="97">
        <v>2.5000000000000001E-2</v>
      </c>
      <c r="F11" s="130" t="s">
        <v>225</v>
      </c>
      <c r="G11" s="131">
        <v>164798</v>
      </c>
      <c r="H11" s="130" t="s">
        <v>91</v>
      </c>
      <c r="I11" s="132">
        <f>E32</f>
        <v>0.05</v>
      </c>
      <c r="J11" s="133">
        <f t="shared" ref="J11:J13" si="0">INT((C11*E11*G11)+(C11*E11*G11*I11))</f>
        <v>432594</v>
      </c>
    </row>
    <row r="12" spans="1:12" ht="22.5" customHeight="1">
      <c r="A12" s="325"/>
      <c r="B12" s="92" t="s">
        <v>146</v>
      </c>
      <c r="C12" s="97">
        <f>H4</f>
        <v>100</v>
      </c>
      <c r="D12" s="130" t="s">
        <v>87</v>
      </c>
      <c r="E12" s="97">
        <v>2.5000000000000001E-2</v>
      </c>
      <c r="F12" s="130" t="s">
        <v>225</v>
      </c>
      <c r="G12" s="131">
        <f>G8</f>
        <v>232210</v>
      </c>
      <c r="H12" s="130" t="s">
        <v>86</v>
      </c>
      <c r="I12" s="132">
        <f>E32</f>
        <v>0.05</v>
      </c>
      <c r="J12" s="133">
        <f t="shared" si="0"/>
        <v>609551</v>
      </c>
    </row>
    <row r="13" spans="1:12" ht="22.5" customHeight="1">
      <c r="A13" s="325"/>
      <c r="B13" s="92" t="s">
        <v>229</v>
      </c>
      <c r="C13" s="97">
        <f>H4</f>
        <v>100</v>
      </c>
      <c r="D13" s="130" t="s">
        <v>87</v>
      </c>
      <c r="E13" s="97">
        <v>0.05</v>
      </c>
      <c r="F13" s="130" t="s">
        <v>225</v>
      </c>
      <c r="G13" s="131">
        <f>G8</f>
        <v>232210</v>
      </c>
      <c r="H13" s="130" t="s">
        <v>86</v>
      </c>
      <c r="I13" s="132">
        <f>G32</f>
        <v>0.05</v>
      </c>
      <c r="J13" s="133">
        <f t="shared" si="0"/>
        <v>1219102</v>
      </c>
    </row>
    <row r="14" spans="1:12" ht="22.5" customHeight="1">
      <c r="A14" s="326"/>
      <c r="B14" s="100" t="s">
        <v>155</v>
      </c>
      <c r="C14" s="360"/>
      <c r="D14" s="360"/>
      <c r="E14" s="360"/>
      <c r="F14" s="360"/>
      <c r="G14" s="360"/>
      <c r="H14" s="360"/>
      <c r="I14" s="134"/>
      <c r="J14" s="135">
        <f>SUM(J8:J13)</f>
        <v>2992708</v>
      </c>
    </row>
    <row r="15" spans="1:12" ht="22.5" customHeight="1">
      <c r="A15" s="336" t="s">
        <v>157</v>
      </c>
      <c r="B15" s="103" t="s">
        <v>228</v>
      </c>
      <c r="C15" s="136">
        <f>H4</f>
        <v>100</v>
      </c>
      <c r="D15" s="137" t="s">
        <v>87</v>
      </c>
      <c r="E15" s="136">
        <v>0.13</v>
      </c>
      <c r="F15" s="137" t="s">
        <v>161</v>
      </c>
      <c r="G15" s="138">
        <v>5000</v>
      </c>
      <c r="H15" s="137" t="s">
        <v>230</v>
      </c>
      <c r="I15" s="136"/>
      <c r="J15" s="139">
        <f>INT(C15*E15*G15/10)</f>
        <v>6500</v>
      </c>
    </row>
    <row r="16" spans="1:12" ht="22.5" customHeight="1">
      <c r="A16" s="325"/>
      <c r="B16" s="92" t="s">
        <v>229</v>
      </c>
      <c r="C16" s="97">
        <v>1</v>
      </c>
      <c r="D16" s="130" t="s">
        <v>231</v>
      </c>
      <c r="E16" s="97">
        <v>2</v>
      </c>
      <c r="F16" s="130" t="s">
        <v>165</v>
      </c>
      <c r="G16" s="131">
        <v>20000</v>
      </c>
      <c r="H16" s="130" t="s">
        <v>232</v>
      </c>
      <c r="I16" s="97"/>
      <c r="J16" s="133">
        <f>INT(C16*E16*G16)</f>
        <v>40000</v>
      </c>
    </row>
    <row r="17" spans="1:13" ht="22.5" customHeight="1">
      <c r="A17" s="326"/>
      <c r="B17" s="100" t="s">
        <v>155</v>
      </c>
      <c r="C17" s="360"/>
      <c r="D17" s="360"/>
      <c r="E17" s="360"/>
      <c r="F17" s="360"/>
      <c r="G17" s="360"/>
      <c r="H17" s="360"/>
      <c r="I17" s="134"/>
      <c r="J17" s="135">
        <f>SUM(J15:J16)</f>
        <v>46500</v>
      </c>
    </row>
    <row r="18" spans="1:13" ht="22.5" customHeight="1">
      <c r="A18" s="328" t="s">
        <v>233</v>
      </c>
      <c r="B18" s="329"/>
      <c r="C18" s="329" t="s">
        <v>168</v>
      </c>
      <c r="D18" s="329"/>
      <c r="E18" s="329"/>
      <c r="F18" s="329"/>
      <c r="G18" s="329"/>
      <c r="H18" s="329"/>
      <c r="I18" s="140"/>
      <c r="J18" s="6">
        <f>INT(J14*110%)</f>
        <v>3291978</v>
      </c>
    </row>
    <row r="19" spans="1:13" ht="22.5" customHeight="1">
      <c r="A19" s="328" t="s">
        <v>170</v>
      </c>
      <c r="B19" s="329"/>
      <c r="C19" s="329" t="s">
        <v>234</v>
      </c>
      <c r="D19" s="329"/>
      <c r="E19" s="329"/>
      <c r="F19" s="329"/>
      <c r="G19" s="329"/>
      <c r="H19" s="329"/>
      <c r="I19" s="140"/>
      <c r="J19" s="6">
        <f>INT((J14+J18)*20%)</f>
        <v>1256937</v>
      </c>
    </row>
    <row r="20" spans="1:13" ht="22.5" customHeight="1">
      <c r="A20" s="330" t="s">
        <v>173</v>
      </c>
      <c r="B20" s="331"/>
      <c r="C20" s="357" t="s">
        <v>175</v>
      </c>
      <c r="D20" s="358"/>
      <c r="E20" s="358"/>
      <c r="F20" s="358"/>
      <c r="G20" s="358"/>
      <c r="H20" s="331"/>
      <c r="I20" s="140"/>
      <c r="J20" s="6">
        <f>SUM(J14,J17,J18:J19)</f>
        <v>7588123</v>
      </c>
    </row>
    <row r="21" spans="1:13" ht="22.5" customHeight="1">
      <c r="A21" s="328" t="s">
        <v>235</v>
      </c>
      <c r="B21" s="329"/>
      <c r="C21" s="329" t="s">
        <v>236</v>
      </c>
      <c r="D21" s="329"/>
      <c r="E21" s="359">
        <f>INT(J20*M22)</f>
        <v>63209</v>
      </c>
      <c r="F21" s="359"/>
      <c r="G21" s="109" t="s">
        <v>179</v>
      </c>
      <c r="H21" s="144">
        <f>INT(J20*M28)</f>
        <v>12140</v>
      </c>
      <c r="I21" s="140"/>
      <c r="J21" s="6">
        <f>ROUNDDOWN(SUM(E21,H21),-1)</f>
        <v>75340</v>
      </c>
      <c r="L21" s="42" t="s">
        <v>237</v>
      </c>
    </row>
    <row r="22" spans="1:13" ht="22.5" customHeight="1">
      <c r="A22" s="328" t="s">
        <v>182</v>
      </c>
      <c r="B22" s="329"/>
      <c r="C22" s="329" t="s">
        <v>238</v>
      </c>
      <c r="D22" s="329"/>
      <c r="E22" s="329"/>
      <c r="F22" s="329"/>
      <c r="G22" s="329"/>
      <c r="H22" s="329"/>
      <c r="I22" s="140"/>
      <c r="J22" s="6">
        <f>SUM(J20:J21)</f>
        <v>7663463</v>
      </c>
      <c r="L22" s="42" t="s">
        <v>239</v>
      </c>
      <c r="M22" s="44">
        <v>8.3300000000000006E-3</v>
      </c>
    </row>
    <row r="23" spans="1:13" ht="22.5" customHeight="1">
      <c r="A23" s="328" t="s">
        <v>240</v>
      </c>
      <c r="B23" s="329"/>
      <c r="C23" s="329" t="s">
        <v>187</v>
      </c>
      <c r="D23" s="329"/>
      <c r="E23" s="329"/>
      <c r="F23" s="329"/>
      <c r="G23" s="329"/>
      <c r="H23" s="329"/>
      <c r="I23" s="140"/>
      <c r="J23" s="6">
        <f>INT(J22*10%)</f>
        <v>766346</v>
      </c>
      <c r="L23" s="42" t="s">
        <v>241</v>
      </c>
      <c r="M23" s="42" t="s">
        <v>190</v>
      </c>
    </row>
    <row r="24" spans="1:13" ht="22.5" customHeight="1" thickBot="1">
      <c r="A24" s="313" t="s">
        <v>192</v>
      </c>
      <c r="B24" s="314"/>
      <c r="C24" s="314" t="s">
        <v>194</v>
      </c>
      <c r="D24" s="314"/>
      <c r="E24" s="314"/>
      <c r="F24" s="314"/>
      <c r="G24" s="314"/>
      <c r="H24" s="314"/>
      <c r="I24" s="145"/>
      <c r="J24" s="146">
        <f>ROUNDDOWN(SUM(J22:J23),-3)</f>
        <v>8429000</v>
      </c>
      <c r="L24" s="42" t="s">
        <v>196</v>
      </c>
      <c r="M24" s="44">
        <v>1.31E-3</v>
      </c>
    </row>
    <row r="25" spans="1:13" ht="21" customHeight="1">
      <c r="A25" s="115" t="s">
        <v>242</v>
      </c>
      <c r="B25" s="116"/>
      <c r="C25" s="116"/>
      <c r="D25" s="116"/>
      <c r="E25" s="116"/>
      <c r="F25" s="116"/>
      <c r="G25" s="116"/>
      <c r="H25" s="116"/>
      <c r="I25" s="117"/>
      <c r="J25" s="118"/>
      <c r="M25" s="44"/>
    </row>
    <row r="27" spans="1:13" ht="21.75" customHeight="1" thickBot="1">
      <c r="A27" s="42" t="s">
        <v>243</v>
      </c>
      <c r="C27" s="316"/>
      <c r="D27" s="316"/>
      <c r="E27" s="316"/>
      <c r="F27" s="316"/>
      <c r="G27" s="316"/>
      <c r="H27" s="316"/>
      <c r="I27" s="316"/>
      <c r="L27" s="42" t="s">
        <v>200</v>
      </c>
    </row>
    <row r="28" spans="1:13" ht="24" customHeight="1">
      <c r="A28" s="317" t="s">
        <v>202</v>
      </c>
      <c r="B28" s="318"/>
      <c r="C28" s="318" t="s">
        <v>244</v>
      </c>
      <c r="D28" s="318"/>
      <c r="E28" s="318"/>
      <c r="F28" s="318"/>
      <c r="G28" s="318"/>
      <c r="H28" s="318"/>
      <c r="I28" s="318"/>
      <c r="J28" s="321"/>
      <c r="L28" s="42" t="s">
        <v>205</v>
      </c>
      <c r="M28" s="43">
        <v>1.6000000000000001E-3</v>
      </c>
    </row>
    <row r="29" spans="1:13" ht="24" customHeight="1" thickBot="1">
      <c r="A29" s="319"/>
      <c r="B29" s="320"/>
      <c r="C29" s="320" t="s">
        <v>245</v>
      </c>
      <c r="D29" s="320"/>
      <c r="E29" s="320" t="s">
        <v>246</v>
      </c>
      <c r="F29" s="320"/>
      <c r="G29" s="320" t="s">
        <v>247</v>
      </c>
      <c r="H29" s="320"/>
      <c r="I29" s="320" t="s">
        <v>210</v>
      </c>
      <c r="J29" s="322"/>
    </row>
    <row r="30" spans="1:13" ht="24" customHeight="1" thickTop="1">
      <c r="A30" s="304" t="s">
        <v>248</v>
      </c>
      <c r="B30" s="305"/>
      <c r="C30" s="306"/>
      <c r="D30" s="306"/>
      <c r="E30" s="306"/>
      <c r="F30" s="306"/>
      <c r="G30" s="306"/>
      <c r="H30" s="306"/>
      <c r="I30" s="305"/>
      <c r="J30" s="307"/>
      <c r="L30" s="42" t="s">
        <v>249</v>
      </c>
    </row>
    <row r="31" spans="1:13" ht="24" customHeight="1" thickBot="1">
      <c r="A31" s="308" t="s">
        <v>252</v>
      </c>
      <c r="B31" s="309"/>
      <c r="C31" s="310">
        <f>IF(A31="평균면적이 5ha 이상",0%,IF(A31="평균면적이 3~5ha 미만",5%,10%))</f>
        <v>0.05</v>
      </c>
      <c r="D31" s="310"/>
      <c r="E31" s="310">
        <f>IF(A31="평균면적이 5ha 이상",0%,IF(A31="평균면적이 3~5ha 미만",5%,10%))</f>
        <v>0.05</v>
      </c>
      <c r="F31" s="310"/>
      <c r="G31" s="310">
        <f>IF(A31="평균면적이 5ha 이상",0%,IF(A31="평균면적이 3~5ha 미만",5%,10%))</f>
        <v>0.05</v>
      </c>
      <c r="H31" s="310"/>
      <c r="I31" s="309"/>
      <c r="J31" s="311"/>
      <c r="L31" s="42" t="s">
        <v>250</v>
      </c>
    </row>
    <row r="32" spans="1:13" ht="24" customHeight="1" thickTop="1" thickBot="1">
      <c r="A32" s="300" t="s">
        <v>121</v>
      </c>
      <c r="B32" s="301"/>
      <c r="C32" s="302">
        <f>SUM(C30:D31)</f>
        <v>0.05</v>
      </c>
      <c r="D32" s="302"/>
      <c r="E32" s="302">
        <f t="shared" ref="E32" si="1">SUM(E30:F31)</f>
        <v>0.05</v>
      </c>
      <c r="F32" s="302"/>
      <c r="G32" s="302">
        <f t="shared" ref="G32" si="2">SUM(G30:H31)</f>
        <v>0.05</v>
      </c>
      <c r="H32" s="302"/>
      <c r="I32" s="301"/>
      <c r="J32" s="303"/>
      <c r="L32" s="42" t="s">
        <v>251</v>
      </c>
    </row>
  </sheetData>
  <mergeCells count="55">
    <mergeCell ref="A1:J1"/>
    <mergeCell ref="A3:B3"/>
    <mergeCell ref="C3:D3"/>
    <mergeCell ref="E3:F3"/>
    <mergeCell ref="A4:B4"/>
    <mergeCell ref="C4:D4"/>
    <mergeCell ref="E4:F4"/>
    <mergeCell ref="A18:B18"/>
    <mergeCell ref="C18:H18"/>
    <mergeCell ref="A6:A7"/>
    <mergeCell ref="B6:B7"/>
    <mergeCell ref="C6:D6"/>
    <mergeCell ref="E6:F6"/>
    <mergeCell ref="G6:H6"/>
    <mergeCell ref="J6:J7"/>
    <mergeCell ref="A8:A14"/>
    <mergeCell ref="C14:H14"/>
    <mergeCell ref="A15:A17"/>
    <mergeCell ref="C17:H17"/>
    <mergeCell ref="I6:I7"/>
    <mergeCell ref="A19:B19"/>
    <mergeCell ref="C19:H19"/>
    <mergeCell ref="A20:B20"/>
    <mergeCell ref="C20:H20"/>
    <mergeCell ref="A21:B21"/>
    <mergeCell ref="C21:D21"/>
    <mergeCell ref="E21:F21"/>
    <mergeCell ref="A22:B22"/>
    <mergeCell ref="C22:H22"/>
    <mergeCell ref="A23:B23"/>
    <mergeCell ref="C23:H23"/>
    <mergeCell ref="A24:B24"/>
    <mergeCell ref="C24:H24"/>
    <mergeCell ref="C27:I27"/>
    <mergeCell ref="A28:B29"/>
    <mergeCell ref="C28:J28"/>
    <mergeCell ref="C29:D29"/>
    <mergeCell ref="E29:F29"/>
    <mergeCell ref="G29:H29"/>
    <mergeCell ref="I29:J29"/>
    <mergeCell ref="A31:B31"/>
    <mergeCell ref="C31:D31"/>
    <mergeCell ref="E31:F31"/>
    <mergeCell ref="G31:H31"/>
    <mergeCell ref="I31:J31"/>
    <mergeCell ref="A30:B30"/>
    <mergeCell ref="C30:D30"/>
    <mergeCell ref="E30:F30"/>
    <mergeCell ref="G30:H30"/>
    <mergeCell ref="I30:J30"/>
    <mergeCell ref="A32:B32"/>
    <mergeCell ref="C32:D32"/>
    <mergeCell ref="E32:F32"/>
    <mergeCell ref="G32:H32"/>
    <mergeCell ref="I32:J32"/>
  </mergeCells>
  <phoneticPr fontId="2" type="noConversion"/>
  <dataValidations count="1">
    <dataValidation type="list" allowBlank="1" showInputMessage="1" showErrorMessage="1" sqref="A31:B31" xr:uid="{00000000-0002-0000-0100-000000000000}">
      <formula1>$L$30:$L$32</formula1>
    </dataValidation>
  </dataValidations>
  <pageMargins left="0.39370078740157483" right="0.39370078740157483" top="0.74803149606299213" bottom="0.74803149606299213" header="0.31496062992125984" footer="0.31496062992125984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7"/>
  <sheetViews>
    <sheetView view="pageBreakPreview" zoomScaleNormal="100" zoomScaleSheetLayoutView="100" workbookViewId="0">
      <selection activeCell="C20" sqref="C20"/>
    </sheetView>
  </sheetViews>
  <sheetFormatPr defaultRowHeight="16.5"/>
  <cols>
    <col min="1" max="1" width="5" style="42" customWidth="1"/>
    <col min="2" max="2" width="18.5" style="42" customWidth="1"/>
    <col min="3" max="3" width="7.875" style="42" customWidth="1"/>
    <col min="4" max="4" width="4" style="42" customWidth="1"/>
    <col min="5" max="5" width="6" style="42" customWidth="1"/>
    <col min="6" max="6" width="6.375" style="42" customWidth="1"/>
    <col min="7" max="7" width="10.125" style="42" customWidth="1"/>
    <col min="8" max="8" width="12.25" style="42" customWidth="1"/>
    <col min="9" max="9" width="5.75" style="42" customWidth="1"/>
    <col min="10" max="10" width="11.375" style="42" customWidth="1"/>
    <col min="11" max="16384" width="9" style="42"/>
  </cols>
  <sheetData>
    <row r="1" spans="1:13" ht="29.25" customHeight="1">
      <c r="A1" s="381" t="s">
        <v>253</v>
      </c>
      <c r="B1" s="381"/>
      <c r="C1" s="381"/>
      <c r="D1" s="381"/>
      <c r="E1" s="381"/>
      <c r="F1" s="381"/>
      <c r="G1" s="381"/>
      <c r="H1" s="381"/>
      <c r="I1" s="381"/>
      <c r="J1" s="381"/>
    </row>
    <row r="2" spans="1:13" ht="6.75" customHeight="1" thickBot="1"/>
    <row r="3" spans="1:13" ht="21" customHeight="1">
      <c r="A3" s="382" t="s">
        <v>254</v>
      </c>
      <c r="B3" s="383"/>
      <c r="C3" s="384">
        <v>100</v>
      </c>
      <c r="D3" s="385"/>
      <c r="E3" s="22" t="s">
        <v>87</v>
      </c>
      <c r="F3" s="39" t="s">
        <v>255</v>
      </c>
      <c r="G3" s="386" t="s">
        <v>256</v>
      </c>
      <c r="H3" s="386"/>
      <c r="I3" s="386"/>
      <c r="J3" s="387"/>
      <c r="K3" s="42" t="s">
        <v>257</v>
      </c>
    </row>
    <row r="4" spans="1:13" ht="21" customHeight="1">
      <c r="A4" s="361" t="s">
        <v>258</v>
      </c>
      <c r="B4" s="362"/>
      <c r="C4" s="388">
        <v>50</v>
      </c>
      <c r="D4" s="389"/>
      <c r="E4" s="147" t="s">
        <v>87</v>
      </c>
      <c r="F4" s="148"/>
      <c r="G4" s="149" t="s">
        <v>259</v>
      </c>
      <c r="H4" s="150">
        <v>50</v>
      </c>
      <c r="I4" s="151" t="s">
        <v>87</v>
      </c>
      <c r="J4" s="152"/>
    </row>
    <row r="5" spans="1:13" ht="21" customHeight="1">
      <c r="A5" s="363" t="s">
        <v>129</v>
      </c>
      <c r="B5" s="364" t="s">
        <v>130</v>
      </c>
      <c r="C5" s="364" t="s">
        <v>260</v>
      </c>
      <c r="D5" s="364"/>
      <c r="E5" s="364" t="s">
        <v>261</v>
      </c>
      <c r="F5" s="364"/>
      <c r="G5" s="364" t="s">
        <v>262</v>
      </c>
      <c r="H5" s="364"/>
      <c r="I5" s="378" t="s">
        <v>134</v>
      </c>
      <c r="J5" s="372" t="s">
        <v>263</v>
      </c>
    </row>
    <row r="6" spans="1:13" ht="21" customHeight="1">
      <c r="A6" s="363"/>
      <c r="B6" s="364"/>
      <c r="C6" s="374" t="s">
        <v>264</v>
      </c>
      <c r="D6" s="374"/>
      <c r="E6" s="374" t="s">
        <v>265</v>
      </c>
      <c r="F6" s="374"/>
      <c r="G6" s="364" t="s">
        <v>266</v>
      </c>
      <c r="H6" s="364"/>
      <c r="I6" s="379"/>
      <c r="J6" s="372"/>
    </row>
    <row r="7" spans="1:13" ht="21" customHeight="1" thickBot="1">
      <c r="A7" s="376"/>
      <c r="B7" s="377"/>
      <c r="C7" s="26"/>
      <c r="D7" s="71" t="s">
        <v>136</v>
      </c>
      <c r="E7" s="71"/>
      <c r="F7" s="71" t="s">
        <v>136</v>
      </c>
      <c r="G7" s="71"/>
      <c r="H7" s="71" t="s">
        <v>137</v>
      </c>
      <c r="I7" s="380"/>
      <c r="J7" s="373"/>
    </row>
    <row r="8" spans="1:13" ht="33.75" customHeight="1" thickTop="1">
      <c r="A8" s="375" t="s">
        <v>138</v>
      </c>
      <c r="B8" s="153" t="s">
        <v>267</v>
      </c>
      <c r="C8" s="15">
        <f>C3</f>
        <v>100</v>
      </c>
      <c r="D8" s="47" t="s">
        <v>87</v>
      </c>
      <c r="E8" s="47">
        <v>0.02</v>
      </c>
      <c r="F8" s="47" t="s">
        <v>225</v>
      </c>
      <c r="G8" s="17">
        <v>232210</v>
      </c>
      <c r="H8" s="47" t="s">
        <v>86</v>
      </c>
      <c r="I8" s="37">
        <f>H37</f>
        <v>0.1</v>
      </c>
      <c r="J8" s="18">
        <f>INT((C8*E8*G8)+(C8*E8*G8*I8))</f>
        <v>510862</v>
      </c>
    </row>
    <row r="9" spans="1:13" ht="21" customHeight="1">
      <c r="A9" s="363"/>
      <c r="B9" s="154" t="s">
        <v>268</v>
      </c>
      <c r="C9" s="58"/>
      <c r="D9" s="58"/>
      <c r="E9" s="58"/>
      <c r="F9" s="58"/>
      <c r="G9" s="59"/>
      <c r="H9" s="58"/>
      <c r="I9" s="58"/>
      <c r="J9" s="52">
        <f>SUM(J10:J11)</f>
        <v>1965189</v>
      </c>
    </row>
    <row r="10" spans="1:13" ht="21" customHeight="1">
      <c r="A10" s="363"/>
      <c r="B10" s="65" t="s">
        <v>144</v>
      </c>
      <c r="C10" s="53">
        <f>C4</f>
        <v>50</v>
      </c>
      <c r="D10" s="54" t="s">
        <v>87</v>
      </c>
      <c r="E10" s="155">
        <v>0.09</v>
      </c>
      <c r="F10" s="54" t="s">
        <v>225</v>
      </c>
      <c r="G10" s="55">
        <f>G8</f>
        <v>232210</v>
      </c>
      <c r="H10" s="54" t="s">
        <v>86</v>
      </c>
      <c r="I10" s="61">
        <f>H37</f>
        <v>0.1</v>
      </c>
      <c r="J10" s="56">
        <f>INT((C10*E10*G10)+(C10*E10*G10*I10))</f>
        <v>1149439</v>
      </c>
    </row>
    <row r="11" spans="1:13" ht="21" customHeight="1">
      <c r="A11" s="363"/>
      <c r="B11" s="67" t="s">
        <v>146</v>
      </c>
      <c r="C11" s="15">
        <f>C10</f>
        <v>50</v>
      </c>
      <c r="D11" s="47" t="s">
        <v>87</v>
      </c>
      <c r="E11" s="156">
        <v>0.09</v>
      </c>
      <c r="F11" s="47" t="s">
        <v>225</v>
      </c>
      <c r="G11" s="17">
        <v>164798</v>
      </c>
      <c r="H11" s="47" t="s">
        <v>91</v>
      </c>
      <c r="I11" s="63">
        <f>H37</f>
        <v>0.1</v>
      </c>
      <c r="J11" s="18">
        <f t="shared" ref="J11" si="0">INT((C11*E11*G11)+(C11*E11*G11*I11))</f>
        <v>815750</v>
      </c>
    </row>
    <row r="12" spans="1:13" ht="21" customHeight="1">
      <c r="A12" s="363"/>
      <c r="B12" s="154" t="s">
        <v>269</v>
      </c>
      <c r="C12" s="57"/>
      <c r="D12" s="58"/>
      <c r="E12" s="58"/>
      <c r="F12" s="58"/>
      <c r="G12" s="59"/>
      <c r="H12" s="58"/>
      <c r="I12" s="60"/>
      <c r="J12" s="52">
        <f>SUM(J13:J14)</f>
        <v>1091771</v>
      </c>
    </row>
    <row r="13" spans="1:13" ht="21" customHeight="1">
      <c r="A13" s="363"/>
      <c r="B13" s="65" t="s">
        <v>144</v>
      </c>
      <c r="C13" s="53">
        <f>H4</f>
        <v>50</v>
      </c>
      <c r="D13" s="54" t="s">
        <v>87</v>
      </c>
      <c r="E13" s="54">
        <v>0.05</v>
      </c>
      <c r="F13" s="54" t="s">
        <v>225</v>
      </c>
      <c r="G13" s="55">
        <f>G8</f>
        <v>232210</v>
      </c>
      <c r="H13" s="54" t="s">
        <v>86</v>
      </c>
      <c r="I13" s="61">
        <f>H37</f>
        <v>0.1</v>
      </c>
      <c r="J13" s="56">
        <f>INT((C13*E13*G13)+(C13*E13*G13*I13))</f>
        <v>638577</v>
      </c>
    </row>
    <row r="14" spans="1:13" ht="21" customHeight="1">
      <c r="A14" s="363"/>
      <c r="B14" s="67" t="s">
        <v>146</v>
      </c>
      <c r="C14" s="15">
        <f>C13</f>
        <v>50</v>
      </c>
      <c r="D14" s="47" t="s">
        <v>87</v>
      </c>
      <c r="E14" s="47">
        <v>0.05</v>
      </c>
      <c r="F14" s="47" t="s">
        <v>225</v>
      </c>
      <c r="G14" s="17">
        <f>G11</f>
        <v>164798</v>
      </c>
      <c r="H14" s="47" t="s">
        <v>91</v>
      </c>
      <c r="I14" s="63">
        <f>H37</f>
        <v>0.1</v>
      </c>
      <c r="J14" s="18">
        <f t="shared" ref="J14" si="1">INT((C14*E14*G14)+(C14*E14*G14*I14))</f>
        <v>453194</v>
      </c>
    </row>
    <row r="15" spans="1:13" ht="21" customHeight="1">
      <c r="A15" s="363"/>
      <c r="B15" s="157" t="s">
        <v>270</v>
      </c>
      <c r="C15" s="1">
        <f>C3</f>
        <v>100</v>
      </c>
      <c r="D15" s="69" t="s">
        <v>87</v>
      </c>
      <c r="E15" s="69">
        <v>0.05</v>
      </c>
      <c r="F15" s="69" t="s">
        <v>225</v>
      </c>
      <c r="G15" s="3">
        <f>G8</f>
        <v>232210</v>
      </c>
      <c r="H15" s="69" t="s">
        <v>86</v>
      </c>
      <c r="I15" s="38"/>
      <c r="J15" s="18">
        <f>INT((C15*E15*G15)+(C15*E15*G15*I15))</f>
        <v>1161050</v>
      </c>
      <c r="L15" s="42" t="s">
        <v>74</v>
      </c>
    </row>
    <row r="16" spans="1:13" ht="21" customHeight="1">
      <c r="A16" s="363"/>
      <c r="B16" s="70" t="s">
        <v>271</v>
      </c>
      <c r="C16" s="357"/>
      <c r="D16" s="358"/>
      <c r="E16" s="358"/>
      <c r="F16" s="358"/>
      <c r="G16" s="358"/>
      <c r="H16" s="331"/>
      <c r="I16" s="9"/>
      <c r="J16" s="4">
        <f>SUM(J8,J9,J12,J15)</f>
        <v>4728872</v>
      </c>
      <c r="L16" s="42" t="s">
        <v>75</v>
      </c>
      <c r="M16" s="44">
        <v>8.1600000000000006E-3</v>
      </c>
    </row>
    <row r="17" spans="1:13" ht="21" customHeight="1">
      <c r="A17" s="370" t="s">
        <v>157</v>
      </c>
      <c r="B17" s="20" t="s">
        <v>272</v>
      </c>
      <c r="C17" s="357"/>
      <c r="D17" s="358"/>
      <c r="E17" s="358"/>
      <c r="F17" s="358"/>
      <c r="G17" s="358"/>
      <c r="H17" s="331"/>
      <c r="I17" s="8"/>
      <c r="J17" s="4">
        <f>SUM(J18:J19)</f>
        <v>800000</v>
      </c>
      <c r="L17" s="42" t="s">
        <v>76</v>
      </c>
      <c r="M17" s="42" t="s">
        <v>79</v>
      </c>
    </row>
    <row r="18" spans="1:13" ht="21" customHeight="1">
      <c r="A18" s="370"/>
      <c r="B18" s="20" t="s">
        <v>273</v>
      </c>
      <c r="C18" s="69">
        <v>5</v>
      </c>
      <c r="D18" s="69" t="s">
        <v>231</v>
      </c>
      <c r="E18" s="69">
        <v>5</v>
      </c>
      <c r="F18" s="69" t="s">
        <v>165</v>
      </c>
      <c r="G18" s="5">
        <v>30000</v>
      </c>
      <c r="H18" s="69" t="s">
        <v>232</v>
      </c>
      <c r="I18" s="69"/>
      <c r="J18" s="4">
        <f>INT(C18*E18*G18)</f>
        <v>750000</v>
      </c>
    </row>
    <row r="19" spans="1:13" ht="21" customHeight="1">
      <c r="A19" s="370"/>
      <c r="B19" s="20" t="s">
        <v>274</v>
      </c>
      <c r="C19" s="69">
        <v>1</v>
      </c>
      <c r="D19" s="69" t="s">
        <v>231</v>
      </c>
      <c r="E19" s="69">
        <v>5</v>
      </c>
      <c r="F19" s="69" t="s">
        <v>165</v>
      </c>
      <c r="G19" s="5">
        <v>10000</v>
      </c>
      <c r="H19" s="69" t="s">
        <v>232</v>
      </c>
      <c r="I19" s="69"/>
      <c r="J19" s="4">
        <f>INT(C19*E19*G19)</f>
        <v>50000</v>
      </c>
    </row>
    <row r="20" spans="1:13" ht="21" customHeight="1">
      <c r="A20" s="363"/>
      <c r="B20" s="20" t="s">
        <v>275</v>
      </c>
      <c r="C20" s="12"/>
      <c r="D20" s="13"/>
      <c r="E20" s="13"/>
      <c r="F20" s="13"/>
      <c r="G20" s="13"/>
      <c r="H20" s="13"/>
      <c r="I20" s="140"/>
      <c r="J20" s="4">
        <f>SUM(J21:J22)</f>
        <v>10000</v>
      </c>
      <c r="L20" s="42" t="s">
        <v>276</v>
      </c>
      <c r="M20" s="44">
        <v>1.31E-3</v>
      </c>
    </row>
    <row r="21" spans="1:13" ht="21" customHeight="1">
      <c r="A21" s="363"/>
      <c r="B21" s="20" t="s">
        <v>277</v>
      </c>
      <c r="C21" s="1">
        <f>C4</f>
        <v>50</v>
      </c>
      <c r="D21" s="69" t="s">
        <v>87</v>
      </c>
      <c r="E21" s="69">
        <v>0.03</v>
      </c>
      <c r="F21" s="69" t="s">
        <v>278</v>
      </c>
      <c r="G21" s="3">
        <v>4000</v>
      </c>
      <c r="H21" s="371" t="s">
        <v>279</v>
      </c>
      <c r="I21" s="158"/>
      <c r="J21" s="4">
        <f>INT(C21*E21*G21)</f>
        <v>6000</v>
      </c>
      <c r="M21" s="44"/>
    </row>
    <row r="22" spans="1:13" ht="21" customHeight="1">
      <c r="A22" s="363"/>
      <c r="B22" s="20" t="s">
        <v>280</v>
      </c>
      <c r="C22" s="1">
        <f>H4</f>
        <v>50</v>
      </c>
      <c r="D22" s="69" t="s">
        <v>87</v>
      </c>
      <c r="E22" s="69">
        <v>0.02</v>
      </c>
      <c r="F22" s="69" t="s">
        <v>278</v>
      </c>
      <c r="G22" s="3">
        <v>4000</v>
      </c>
      <c r="H22" s="329"/>
      <c r="I22" s="8"/>
      <c r="J22" s="4">
        <f>INT(C22*E22*G22)</f>
        <v>4000</v>
      </c>
    </row>
    <row r="23" spans="1:13" ht="21" customHeight="1">
      <c r="A23" s="363"/>
      <c r="B23" s="70" t="s">
        <v>271</v>
      </c>
      <c r="C23" s="329"/>
      <c r="D23" s="329"/>
      <c r="E23" s="329"/>
      <c r="F23" s="329"/>
      <c r="G23" s="329"/>
      <c r="H23" s="329"/>
      <c r="I23" s="8"/>
      <c r="J23" s="4">
        <f>SUM(J17,J20)</f>
        <v>810000</v>
      </c>
      <c r="L23" s="42" t="s">
        <v>77</v>
      </c>
    </row>
    <row r="24" spans="1:13" ht="21" customHeight="1">
      <c r="A24" s="363" t="s">
        <v>281</v>
      </c>
      <c r="B24" s="364"/>
      <c r="C24" s="329" t="s">
        <v>168</v>
      </c>
      <c r="D24" s="329"/>
      <c r="E24" s="329"/>
      <c r="F24" s="329"/>
      <c r="G24" s="329"/>
      <c r="H24" s="329"/>
      <c r="I24" s="8"/>
      <c r="J24" s="6">
        <f>INT(J16*1.1)</f>
        <v>5201759</v>
      </c>
      <c r="L24" s="42" t="s">
        <v>78</v>
      </c>
      <c r="M24" s="43">
        <v>1.6000000000000001E-3</v>
      </c>
    </row>
    <row r="25" spans="1:13" ht="21" customHeight="1">
      <c r="A25" s="363" t="s">
        <v>282</v>
      </c>
      <c r="B25" s="364"/>
      <c r="C25" s="329" t="s">
        <v>283</v>
      </c>
      <c r="D25" s="329"/>
      <c r="E25" s="329"/>
      <c r="F25" s="329"/>
      <c r="G25" s="329"/>
      <c r="H25" s="329"/>
      <c r="I25" s="8"/>
      <c r="J25" s="6">
        <f>INT((J16+J24)*0.2)</f>
        <v>1986126</v>
      </c>
    </row>
    <row r="26" spans="1:13" ht="21" customHeight="1">
      <c r="A26" s="363" t="s">
        <v>284</v>
      </c>
      <c r="B26" s="364"/>
      <c r="C26" s="329" t="s">
        <v>285</v>
      </c>
      <c r="D26" s="329"/>
      <c r="E26" s="329"/>
      <c r="F26" s="329"/>
      <c r="G26" s="329"/>
      <c r="H26" s="329"/>
      <c r="I26" s="8"/>
      <c r="J26" s="6">
        <f>SUM(J16,J23,J24,J25)</f>
        <v>12726757</v>
      </c>
      <c r="L26" s="42" t="s">
        <v>286</v>
      </c>
    </row>
    <row r="27" spans="1:13" ht="21" customHeight="1">
      <c r="A27" s="361" t="s">
        <v>235</v>
      </c>
      <c r="B27" s="362"/>
      <c r="C27" s="366" t="s">
        <v>236</v>
      </c>
      <c r="D27" s="367"/>
      <c r="E27" s="368">
        <f>INT(J26*M16)</f>
        <v>103850</v>
      </c>
      <c r="F27" s="369"/>
      <c r="G27" s="40" t="s">
        <v>179</v>
      </c>
      <c r="H27" s="45">
        <f>INT(J26*M24)</f>
        <v>20362</v>
      </c>
      <c r="I27" s="8"/>
      <c r="J27" s="6">
        <f>SUM(E27,H27)</f>
        <v>124212</v>
      </c>
    </row>
    <row r="28" spans="1:13" ht="21" customHeight="1">
      <c r="A28" s="361" t="s">
        <v>70</v>
      </c>
      <c r="B28" s="362"/>
      <c r="C28" s="329" t="s">
        <v>73</v>
      </c>
      <c r="D28" s="329"/>
      <c r="E28" s="329"/>
      <c r="F28" s="329"/>
      <c r="G28" s="329"/>
      <c r="H28" s="329"/>
      <c r="I28" s="8"/>
      <c r="J28" s="6">
        <f>SUM(J26:J27)</f>
        <v>12850969</v>
      </c>
    </row>
    <row r="29" spans="1:13" ht="21" customHeight="1">
      <c r="A29" s="363" t="s">
        <v>287</v>
      </c>
      <c r="B29" s="364"/>
      <c r="C29" s="329" t="s">
        <v>187</v>
      </c>
      <c r="D29" s="329"/>
      <c r="E29" s="329"/>
      <c r="F29" s="329"/>
      <c r="G29" s="329"/>
      <c r="H29" s="329"/>
      <c r="I29" s="8"/>
      <c r="J29" s="6">
        <f>INT(J28*0.1)</f>
        <v>1285096</v>
      </c>
      <c r="L29" s="42" t="s">
        <v>288</v>
      </c>
      <c r="M29" s="42" t="s">
        <v>289</v>
      </c>
    </row>
    <row r="30" spans="1:13" ht="21" customHeight="1">
      <c r="A30" s="363" t="s">
        <v>290</v>
      </c>
      <c r="B30" s="364"/>
      <c r="C30" s="329"/>
      <c r="D30" s="329"/>
      <c r="E30" s="329"/>
      <c r="F30" s="329"/>
      <c r="G30" s="329"/>
      <c r="H30" s="329"/>
      <c r="I30" s="8"/>
      <c r="J30" s="6">
        <f>SUM(J28:J29)</f>
        <v>14136065</v>
      </c>
      <c r="M30" s="42" t="s">
        <v>291</v>
      </c>
    </row>
    <row r="31" spans="1:13" ht="21" customHeight="1" thickBot="1">
      <c r="A31" s="313" t="s">
        <v>292</v>
      </c>
      <c r="B31" s="314"/>
      <c r="C31" s="339" t="s">
        <v>194</v>
      </c>
      <c r="D31" s="339"/>
      <c r="E31" s="339"/>
      <c r="F31" s="339"/>
      <c r="G31" s="339"/>
      <c r="H31" s="339"/>
      <c r="I31" s="30"/>
      <c r="J31" s="7">
        <f>ROUNDDOWN(J30,-3)</f>
        <v>14136000</v>
      </c>
      <c r="M31" s="42" t="s">
        <v>293</v>
      </c>
    </row>
    <row r="32" spans="1:13" ht="6.75" customHeight="1">
      <c r="L32" s="42" t="s">
        <v>294</v>
      </c>
    </row>
    <row r="33" spans="1:10" ht="17.25" thickBot="1">
      <c r="A33" s="42" t="s">
        <v>295</v>
      </c>
    </row>
    <row r="34" spans="1:10" ht="17.25" thickBot="1">
      <c r="B34" s="33" t="s">
        <v>296</v>
      </c>
      <c r="C34" s="365" t="s">
        <v>297</v>
      </c>
      <c r="D34" s="365"/>
      <c r="E34" s="365"/>
      <c r="F34" s="365"/>
      <c r="G34" s="365"/>
      <c r="H34" s="34" t="s">
        <v>65</v>
      </c>
    </row>
    <row r="35" spans="1:10" ht="17.25" thickTop="1">
      <c r="B35" s="159" t="s">
        <v>298</v>
      </c>
      <c r="C35" s="305" t="s">
        <v>299</v>
      </c>
      <c r="D35" s="305"/>
      <c r="E35" s="305"/>
      <c r="F35" s="305"/>
      <c r="G35" s="305"/>
      <c r="H35" s="160">
        <f>IF(C35=M29,0%,IF(C35=M30,5%,10%))</f>
        <v>0.1</v>
      </c>
    </row>
    <row r="36" spans="1:10">
      <c r="B36" s="31"/>
      <c r="C36" s="329"/>
      <c r="D36" s="329"/>
      <c r="E36" s="329"/>
      <c r="F36" s="329"/>
      <c r="G36" s="329"/>
      <c r="H36" s="35">
        <f>IF(C36=N32,0,IF(C36=M33,20%,J36*20%))</f>
        <v>0</v>
      </c>
      <c r="J36" s="161"/>
    </row>
    <row r="37" spans="1:10" ht="17.25" thickBot="1">
      <c r="B37" s="32" t="s">
        <v>121</v>
      </c>
      <c r="C37" s="339"/>
      <c r="D37" s="339"/>
      <c r="E37" s="339"/>
      <c r="F37" s="339"/>
      <c r="G37" s="339"/>
      <c r="H37" s="36">
        <f>SUM(H35:H36)</f>
        <v>0.1</v>
      </c>
    </row>
  </sheetData>
  <mergeCells count="43">
    <mergeCell ref="A1:J1"/>
    <mergeCell ref="A3:B3"/>
    <mergeCell ref="C3:D3"/>
    <mergeCell ref="G3:J3"/>
    <mergeCell ref="A4:B4"/>
    <mergeCell ref="C4:D4"/>
    <mergeCell ref="J5:J7"/>
    <mergeCell ref="C6:D6"/>
    <mergeCell ref="E6:F6"/>
    <mergeCell ref="G6:H6"/>
    <mergeCell ref="A8:A16"/>
    <mergeCell ref="C16:H16"/>
    <mergeCell ref="A5:A7"/>
    <mergeCell ref="B5:B7"/>
    <mergeCell ref="C5:D5"/>
    <mergeCell ref="E5:F5"/>
    <mergeCell ref="G5:H5"/>
    <mergeCell ref="I5:I7"/>
    <mergeCell ref="A17:A23"/>
    <mergeCell ref="C17:H17"/>
    <mergeCell ref="H21:H22"/>
    <mergeCell ref="C23:H23"/>
    <mergeCell ref="A24:B24"/>
    <mergeCell ref="C24:H24"/>
    <mergeCell ref="A25:B25"/>
    <mergeCell ref="C25:H25"/>
    <mergeCell ref="A26:B26"/>
    <mergeCell ref="C26:H26"/>
    <mergeCell ref="A27:B27"/>
    <mergeCell ref="C27:D27"/>
    <mergeCell ref="E27:F27"/>
    <mergeCell ref="C37:G37"/>
    <mergeCell ref="A28:B28"/>
    <mergeCell ref="C28:H28"/>
    <mergeCell ref="A29:B29"/>
    <mergeCell ref="C29:H29"/>
    <mergeCell ref="A30:B30"/>
    <mergeCell ref="C30:H30"/>
    <mergeCell ref="A31:B31"/>
    <mergeCell ref="C31:H31"/>
    <mergeCell ref="C34:G34"/>
    <mergeCell ref="C35:G35"/>
    <mergeCell ref="C36:G36"/>
  </mergeCells>
  <phoneticPr fontId="2" type="noConversion"/>
  <dataValidations count="2">
    <dataValidation type="list" allowBlank="1" showInputMessage="1" showErrorMessage="1" sqref="C36:G36" xr:uid="{00000000-0002-0000-0200-000000000000}">
      <formula1>$M$32:$M$34</formula1>
    </dataValidation>
    <dataValidation type="list" allowBlank="1" showInputMessage="1" showErrorMessage="1" sqref="C35:G35" xr:uid="{00000000-0002-0000-0200-000001000000}">
      <formula1>$M$29:$M$31</formula1>
    </dataValidation>
  </dataValidations>
  <pageMargins left="0.59055118110236227" right="0.59055118110236227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4"/>
  <sheetViews>
    <sheetView view="pageBreakPreview" zoomScaleNormal="100" zoomScaleSheetLayoutView="100" workbookViewId="0">
      <selection activeCell="A19" sqref="A19:J21"/>
    </sheetView>
  </sheetViews>
  <sheetFormatPr defaultRowHeight="16.5"/>
  <cols>
    <col min="1" max="1" width="5" style="42" customWidth="1"/>
    <col min="2" max="2" width="19.375" style="42" customWidth="1"/>
    <col min="3" max="3" width="6.25" style="42" customWidth="1"/>
    <col min="4" max="4" width="4" style="42" customWidth="1"/>
    <col min="5" max="5" width="6" style="42" customWidth="1"/>
    <col min="6" max="6" width="7.625" style="42" customWidth="1"/>
    <col min="7" max="7" width="10.375" style="42" customWidth="1"/>
    <col min="8" max="8" width="10.875" style="42" customWidth="1"/>
    <col min="9" max="9" width="5.75" style="42" customWidth="1"/>
    <col min="10" max="10" width="11.375" style="42" customWidth="1"/>
    <col min="11" max="16384" width="9" style="42"/>
  </cols>
  <sheetData>
    <row r="1" spans="1:13" ht="29.25" customHeight="1">
      <c r="A1" s="381" t="s">
        <v>300</v>
      </c>
      <c r="B1" s="381"/>
      <c r="C1" s="381"/>
      <c r="D1" s="381"/>
      <c r="E1" s="381"/>
      <c r="F1" s="381"/>
      <c r="G1" s="381"/>
      <c r="H1" s="381"/>
      <c r="I1" s="381"/>
      <c r="J1" s="381"/>
    </row>
    <row r="2" spans="1:13" ht="17.25" thickBot="1"/>
    <row r="3" spans="1:13" ht="22.5" customHeight="1">
      <c r="A3" s="382" t="s">
        <v>254</v>
      </c>
      <c r="B3" s="383"/>
      <c r="C3" s="384">
        <v>100</v>
      </c>
      <c r="D3" s="385"/>
      <c r="E3" s="22" t="s">
        <v>87</v>
      </c>
      <c r="F3" s="39" t="s">
        <v>301</v>
      </c>
      <c r="G3" s="386" t="s">
        <v>302</v>
      </c>
      <c r="H3" s="386"/>
      <c r="I3" s="386"/>
      <c r="J3" s="387"/>
    </row>
    <row r="4" spans="1:13" ht="22.5" customHeight="1">
      <c r="A4" s="361" t="s">
        <v>258</v>
      </c>
      <c r="B4" s="362"/>
      <c r="C4" s="388">
        <v>50</v>
      </c>
      <c r="D4" s="389"/>
      <c r="E4" s="147" t="s">
        <v>87</v>
      </c>
      <c r="F4" s="148"/>
      <c r="G4" s="149" t="s">
        <v>259</v>
      </c>
      <c r="H4" s="150">
        <v>50</v>
      </c>
      <c r="I4" s="151" t="s">
        <v>87</v>
      </c>
      <c r="J4" s="152"/>
    </row>
    <row r="5" spans="1:13" ht="22.5" customHeight="1">
      <c r="A5" s="363" t="s">
        <v>129</v>
      </c>
      <c r="B5" s="364" t="s">
        <v>130</v>
      </c>
      <c r="C5" s="364" t="s">
        <v>260</v>
      </c>
      <c r="D5" s="364"/>
      <c r="E5" s="364" t="s">
        <v>261</v>
      </c>
      <c r="F5" s="364"/>
      <c r="G5" s="364" t="s">
        <v>262</v>
      </c>
      <c r="H5" s="364"/>
      <c r="I5" s="378" t="s">
        <v>134</v>
      </c>
      <c r="J5" s="372" t="s">
        <v>263</v>
      </c>
    </row>
    <row r="6" spans="1:13" ht="22.5" customHeight="1">
      <c r="A6" s="363"/>
      <c r="B6" s="364"/>
      <c r="C6" s="374" t="s">
        <v>264</v>
      </c>
      <c r="D6" s="374"/>
      <c r="E6" s="374" t="s">
        <v>265</v>
      </c>
      <c r="F6" s="374"/>
      <c r="G6" s="364" t="s">
        <v>266</v>
      </c>
      <c r="H6" s="364"/>
      <c r="I6" s="379"/>
      <c r="J6" s="372"/>
    </row>
    <row r="7" spans="1:13" ht="22.5" customHeight="1" thickBot="1">
      <c r="A7" s="376"/>
      <c r="B7" s="377"/>
      <c r="C7" s="26"/>
      <c r="D7" s="71" t="s">
        <v>136</v>
      </c>
      <c r="E7" s="71"/>
      <c r="F7" s="71" t="s">
        <v>136</v>
      </c>
      <c r="G7" s="71"/>
      <c r="H7" s="71" t="s">
        <v>137</v>
      </c>
      <c r="I7" s="380"/>
      <c r="J7" s="373"/>
    </row>
    <row r="8" spans="1:13" ht="22.5" customHeight="1" thickTop="1">
      <c r="A8" s="392" t="s">
        <v>138</v>
      </c>
      <c r="B8" s="162" t="s">
        <v>303</v>
      </c>
      <c r="C8" s="163">
        <f>C3</f>
        <v>100</v>
      </c>
      <c r="D8" s="164" t="s">
        <v>87</v>
      </c>
      <c r="E8" s="164">
        <v>0.02</v>
      </c>
      <c r="F8" s="164" t="s">
        <v>225</v>
      </c>
      <c r="G8" s="165">
        <v>232210</v>
      </c>
      <c r="H8" s="164" t="s">
        <v>86</v>
      </c>
      <c r="I8" s="166"/>
      <c r="J8" s="167">
        <f>INT((C8*E8*G8)+(C8*E8*G8*I8))</f>
        <v>464420</v>
      </c>
    </row>
    <row r="9" spans="1:13" ht="22.5" customHeight="1">
      <c r="A9" s="391"/>
      <c r="B9" s="20" t="s">
        <v>304</v>
      </c>
      <c r="C9" s="1">
        <f>C3</f>
        <v>100</v>
      </c>
      <c r="D9" s="69" t="s">
        <v>87</v>
      </c>
      <c r="E9" s="69">
        <v>0.03</v>
      </c>
      <c r="F9" s="69" t="s">
        <v>225</v>
      </c>
      <c r="G9" s="3">
        <f>G8</f>
        <v>232210</v>
      </c>
      <c r="H9" s="69" t="s">
        <v>86</v>
      </c>
      <c r="I9" s="38">
        <f>H33</f>
        <v>0.1</v>
      </c>
      <c r="J9" s="18">
        <f>INT((C9*E9*G9)+(C9*E9*G9*I9))</f>
        <v>766293</v>
      </c>
    </row>
    <row r="10" spans="1:13" ht="22.5" customHeight="1">
      <c r="A10" s="391"/>
      <c r="B10" s="51" t="s">
        <v>305</v>
      </c>
      <c r="C10" s="393"/>
      <c r="D10" s="394"/>
      <c r="E10" s="394"/>
      <c r="F10" s="394"/>
      <c r="G10" s="394"/>
      <c r="H10" s="395"/>
      <c r="I10" s="60"/>
      <c r="J10" s="52"/>
    </row>
    <row r="11" spans="1:13" ht="22.5" customHeight="1">
      <c r="A11" s="391"/>
      <c r="B11" s="168" t="s">
        <v>306</v>
      </c>
      <c r="C11" s="169"/>
      <c r="D11" s="170"/>
      <c r="E11" s="170"/>
      <c r="F11" s="170"/>
      <c r="G11" s="171"/>
      <c r="H11" s="170"/>
      <c r="I11" s="172"/>
      <c r="J11" s="173">
        <f>SUM(J12:J13)</f>
        <v>1528480</v>
      </c>
    </row>
    <row r="12" spans="1:13" ht="22.5" customHeight="1">
      <c r="A12" s="391"/>
      <c r="B12" s="174" t="s">
        <v>307</v>
      </c>
      <c r="C12" s="53">
        <f>C4</f>
        <v>50</v>
      </c>
      <c r="D12" s="54" t="s">
        <v>87</v>
      </c>
      <c r="E12" s="54">
        <v>7.0000000000000007E-2</v>
      </c>
      <c r="F12" s="54" t="s">
        <v>225</v>
      </c>
      <c r="G12" s="55">
        <f>G8</f>
        <v>232210</v>
      </c>
      <c r="H12" s="54" t="s">
        <v>86</v>
      </c>
      <c r="I12" s="61">
        <f>H34</f>
        <v>0.1</v>
      </c>
      <c r="J12" s="56">
        <f>INT((C12*E12*G12)+(C12*E12*G12*I12))</f>
        <v>894008</v>
      </c>
      <c r="L12" s="42" t="s">
        <v>74</v>
      </c>
    </row>
    <row r="13" spans="1:13" ht="22.5" customHeight="1">
      <c r="A13" s="391"/>
      <c r="B13" s="175" t="s">
        <v>308</v>
      </c>
      <c r="C13" s="176">
        <f>C4</f>
        <v>50</v>
      </c>
      <c r="D13" s="177" t="s">
        <v>87</v>
      </c>
      <c r="E13" s="177">
        <v>7.0000000000000007E-2</v>
      </c>
      <c r="F13" s="177" t="s">
        <v>225</v>
      </c>
      <c r="G13" s="178">
        <v>164798</v>
      </c>
      <c r="H13" s="177" t="s">
        <v>91</v>
      </c>
      <c r="I13" s="179">
        <f>H34</f>
        <v>0.1</v>
      </c>
      <c r="J13" s="180">
        <f>INT((C13*E13*G13)+(C13*E13*G13*I13))</f>
        <v>634472</v>
      </c>
      <c r="L13" s="42" t="s">
        <v>75</v>
      </c>
      <c r="M13" s="44">
        <v>8.3300000000000006E-3</v>
      </c>
    </row>
    <row r="14" spans="1:13" ht="22.5" customHeight="1">
      <c r="A14" s="391"/>
      <c r="B14" s="181" t="s">
        <v>309</v>
      </c>
      <c r="C14" s="53"/>
      <c r="D14" s="54"/>
      <c r="E14" s="54"/>
      <c r="F14" s="54"/>
      <c r="G14" s="182"/>
      <c r="H14" s="54"/>
      <c r="I14" s="61"/>
      <c r="J14" s="56">
        <f>SUM(J15:J16)</f>
        <v>545885</v>
      </c>
      <c r="M14" s="44"/>
    </row>
    <row r="15" spans="1:13" ht="22.5" customHeight="1">
      <c r="A15" s="391"/>
      <c r="B15" s="174" t="s">
        <v>310</v>
      </c>
      <c r="C15" s="53">
        <f>H4</f>
        <v>50</v>
      </c>
      <c r="D15" s="54" t="s">
        <v>87</v>
      </c>
      <c r="E15" s="54">
        <v>2.5000000000000001E-2</v>
      </c>
      <c r="F15" s="54" t="s">
        <v>225</v>
      </c>
      <c r="G15" s="55">
        <f>G8</f>
        <v>232210</v>
      </c>
      <c r="H15" s="54" t="s">
        <v>86</v>
      </c>
      <c r="I15" s="61">
        <f>H33</f>
        <v>0.1</v>
      </c>
      <c r="J15" s="56">
        <f>INT((C15*E15*G15)+(C15*E15*G15*I15))</f>
        <v>319288</v>
      </c>
      <c r="M15" s="44"/>
    </row>
    <row r="16" spans="1:13" ht="22.5" customHeight="1">
      <c r="A16" s="391"/>
      <c r="B16" s="181" t="s">
        <v>311</v>
      </c>
      <c r="C16" s="53">
        <f>H4</f>
        <v>50</v>
      </c>
      <c r="D16" s="54" t="s">
        <v>87</v>
      </c>
      <c r="E16" s="54">
        <v>2.5000000000000001E-2</v>
      </c>
      <c r="F16" s="54" t="s">
        <v>225</v>
      </c>
      <c r="G16" s="182">
        <f>G13</f>
        <v>164798</v>
      </c>
      <c r="H16" s="54" t="s">
        <v>91</v>
      </c>
      <c r="I16" s="61">
        <f>H33</f>
        <v>0.1</v>
      </c>
      <c r="J16" s="56">
        <f>INT((C16*E16*G16)+(C16*E16*G16*I16))</f>
        <v>226597</v>
      </c>
      <c r="M16" s="44"/>
    </row>
    <row r="17" spans="1:13" ht="22.5" customHeight="1">
      <c r="A17" s="391"/>
      <c r="B17" s="20" t="s">
        <v>247</v>
      </c>
      <c r="C17" s="1">
        <f>C3</f>
        <v>100</v>
      </c>
      <c r="D17" s="69" t="s">
        <v>87</v>
      </c>
      <c r="E17" s="69">
        <v>0.05</v>
      </c>
      <c r="F17" s="69" t="s">
        <v>225</v>
      </c>
      <c r="G17" s="5">
        <f>G8</f>
        <v>232210</v>
      </c>
      <c r="H17" s="69" t="s">
        <v>86</v>
      </c>
      <c r="I17" s="183">
        <f>H34</f>
        <v>0.1</v>
      </c>
      <c r="J17" s="4">
        <f>INT((C17*E17*G17)+(C17*E17*G17*I17))</f>
        <v>1277155</v>
      </c>
    </row>
    <row r="18" spans="1:13" ht="22.5" customHeight="1">
      <c r="A18" s="375"/>
      <c r="B18" s="184" t="s">
        <v>271</v>
      </c>
      <c r="C18" s="396"/>
      <c r="D18" s="397"/>
      <c r="E18" s="397"/>
      <c r="F18" s="397"/>
      <c r="G18" s="397"/>
      <c r="H18" s="398"/>
      <c r="I18" s="63"/>
      <c r="J18" s="18">
        <f>SUM(J8:J9,J11,J14,J17)</f>
        <v>4582233</v>
      </c>
    </row>
    <row r="19" spans="1:13" ht="22.5" customHeight="1">
      <c r="A19" s="390" t="s">
        <v>157</v>
      </c>
      <c r="B19" s="20" t="s">
        <v>312</v>
      </c>
      <c r="C19" s="69">
        <v>1</v>
      </c>
      <c r="D19" s="69" t="s">
        <v>231</v>
      </c>
      <c r="E19" s="69">
        <v>2</v>
      </c>
      <c r="F19" s="69" t="s">
        <v>165</v>
      </c>
      <c r="G19" s="5">
        <v>20000</v>
      </c>
      <c r="H19" s="69" t="s">
        <v>232</v>
      </c>
      <c r="I19" s="69"/>
      <c r="J19" s="4">
        <f>INT(C19*E19*G19)</f>
        <v>40000</v>
      </c>
    </row>
    <row r="20" spans="1:13" ht="22.5" customHeight="1">
      <c r="A20" s="391"/>
      <c r="B20" s="185" t="s">
        <v>313</v>
      </c>
      <c r="C20" s="1">
        <f>C4</f>
        <v>50</v>
      </c>
      <c r="D20" s="69" t="s">
        <v>87</v>
      </c>
      <c r="E20" s="69">
        <v>0.02</v>
      </c>
      <c r="F20" s="69" t="s">
        <v>278</v>
      </c>
      <c r="G20" s="3">
        <v>4000</v>
      </c>
      <c r="H20" s="54" t="s">
        <v>314</v>
      </c>
      <c r="I20" s="61"/>
      <c r="J20" s="56">
        <f>INT((C20*E20*G20)+(C20*E20*G20*I20))</f>
        <v>4000</v>
      </c>
    </row>
    <row r="21" spans="1:13" ht="22.5" customHeight="1">
      <c r="A21" s="375"/>
      <c r="B21" s="70" t="s">
        <v>271</v>
      </c>
      <c r="C21" s="329"/>
      <c r="D21" s="329"/>
      <c r="E21" s="329"/>
      <c r="F21" s="329"/>
      <c r="G21" s="329"/>
      <c r="H21" s="329"/>
      <c r="I21" s="8"/>
      <c r="J21" s="4">
        <f>SUM(J19:J20)</f>
        <v>44000</v>
      </c>
      <c r="L21" s="42" t="s">
        <v>77</v>
      </c>
    </row>
    <row r="22" spans="1:13" ht="22.5" customHeight="1">
      <c r="A22" s="363" t="s">
        <v>281</v>
      </c>
      <c r="B22" s="364"/>
      <c r="C22" s="329" t="s">
        <v>168</v>
      </c>
      <c r="D22" s="329"/>
      <c r="E22" s="329"/>
      <c r="F22" s="329"/>
      <c r="G22" s="329"/>
      <c r="H22" s="329"/>
      <c r="I22" s="8"/>
      <c r="J22" s="6">
        <f>INT(J18*110%)</f>
        <v>5040456</v>
      </c>
      <c r="L22" s="42" t="s">
        <v>78</v>
      </c>
      <c r="M22" s="43">
        <v>1.6000000000000001E-3</v>
      </c>
    </row>
    <row r="23" spans="1:13" ht="22.5" customHeight="1">
      <c r="A23" s="363" t="s">
        <v>282</v>
      </c>
      <c r="B23" s="364"/>
      <c r="C23" s="329" t="s">
        <v>283</v>
      </c>
      <c r="D23" s="329"/>
      <c r="E23" s="329"/>
      <c r="F23" s="329"/>
      <c r="G23" s="329"/>
      <c r="H23" s="329"/>
      <c r="I23" s="8"/>
      <c r="J23" s="6">
        <f>INT((J18+J22)*0.2)</f>
        <v>1924537</v>
      </c>
    </row>
    <row r="24" spans="1:13" ht="22.5" customHeight="1">
      <c r="A24" s="363" t="s">
        <v>284</v>
      </c>
      <c r="B24" s="364"/>
      <c r="C24" s="329" t="s">
        <v>285</v>
      </c>
      <c r="D24" s="329"/>
      <c r="E24" s="329"/>
      <c r="F24" s="329"/>
      <c r="G24" s="329"/>
      <c r="H24" s="329"/>
      <c r="I24" s="8"/>
      <c r="J24" s="6">
        <f>SUM(J18,J21:J23)</f>
        <v>11591226</v>
      </c>
      <c r="L24" s="42" t="s">
        <v>286</v>
      </c>
    </row>
    <row r="25" spans="1:13" ht="22.5" customHeight="1">
      <c r="A25" s="361" t="s">
        <v>235</v>
      </c>
      <c r="B25" s="362"/>
      <c r="C25" s="366" t="s">
        <v>236</v>
      </c>
      <c r="D25" s="367"/>
      <c r="E25" s="368">
        <f>INT(J24*M13)</f>
        <v>96554</v>
      </c>
      <c r="F25" s="369"/>
      <c r="G25" s="40" t="s">
        <v>179</v>
      </c>
      <c r="H25" s="45">
        <f>INT(J24*M22)</f>
        <v>18545</v>
      </c>
      <c r="I25" s="8"/>
      <c r="J25" s="6">
        <f>SUM(E25,H25)</f>
        <v>115099</v>
      </c>
    </row>
    <row r="26" spans="1:13" ht="22.5" customHeight="1">
      <c r="A26" s="361" t="s">
        <v>70</v>
      </c>
      <c r="B26" s="362"/>
      <c r="C26" s="329" t="s">
        <v>73</v>
      </c>
      <c r="D26" s="329"/>
      <c r="E26" s="329"/>
      <c r="F26" s="329"/>
      <c r="G26" s="329"/>
      <c r="H26" s="329"/>
      <c r="I26" s="8"/>
      <c r="J26" s="6">
        <f>SUM(J24:J25)</f>
        <v>11706325</v>
      </c>
    </row>
    <row r="27" spans="1:13" ht="22.5" customHeight="1">
      <c r="A27" s="363" t="s">
        <v>287</v>
      </c>
      <c r="B27" s="364"/>
      <c r="C27" s="329" t="s">
        <v>187</v>
      </c>
      <c r="D27" s="329"/>
      <c r="E27" s="329"/>
      <c r="F27" s="329"/>
      <c r="G27" s="329"/>
      <c r="H27" s="329"/>
      <c r="I27" s="8"/>
      <c r="J27" s="6">
        <f>INT(J26*0.1)</f>
        <v>1170632</v>
      </c>
    </row>
    <row r="28" spans="1:13" ht="22.5" customHeight="1">
      <c r="A28" s="363" t="s">
        <v>290</v>
      </c>
      <c r="B28" s="364"/>
      <c r="C28" s="329"/>
      <c r="D28" s="329"/>
      <c r="E28" s="329"/>
      <c r="F28" s="329"/>
      <c r="G28" s="329"/>
      <c r="H28" s="329"/>
      <c r="I28" s="8"/>
      <c r="J28" s="6">
        <f>SUM(J26:J27)</f>
        <v>12876957</v>
      </c>
    </row>
    <row r="29" spans="1:13" ht="22.5" customHeight="1" thickBot="1">
      <c r="A29" s="313" t="s">
        <v>292</v>
      </c>
      <c r="B29" s="314"/>
      <c r="C29" s="339" t="s">
        <v>194</v>
      </c>
      <c r="D29" s="339"/>
      <c r="E29" s="339"/>
      <c r="F29" s="339"/>
      <c r="G29" s="339"/>
      <c r="H29" s="339"/>
      <c r="I29" s="30"/>
      <c r="J29" s="7">
        <f>ROUNDDOWN(J28,-3)</f>
        <v>12876000</v>
      </c>
    </row>
    <row r="30" spans="1:13">
      <c r="L30" s="42" t="s">
        <v>315</v>
      </c>
      <c r="M30" s="42" t="s">
        <v>289</v>
      </c>
    </row>
    <row r="31" spans="1:13" ht="17.25" thickBot="1">
      <c r="A31" s="42" t="s">
        <v>316</v>
      </c>
      <c r="M31" s="42" t="s">
        <v>291</v>
      </c>
    </row>
    <row r="32" spans="1:13" ht="17.25" thickBot="1">
      <c r="B32" s="33" t="s">
        <v>296</v>
      </c>
      <c r="C32" s="365" t="s">
        <v>297</v>
      </c>
      <c r="D32" s="365"/>
      <c r="E32" s="365"/>
      <c r="F32" s="365"/>
      <c r="G32" s="365"/>
      <c r="H32" s="34" t="s">
        <v>65</v>
      </c>
      <c r="J32" s="48"/>
      <c r="M32" s="42" t="s">
        <v>293</v>
      </c>
    </row>
    <row r="33" spans="2:10" ht="17.25" thickTop="1">
      <c r="B33" s="31" t="s">
        <v>315</v>
      </c>
      <c r="C33" s="329" t="s">
        <v>299</v>
      </c>
      <c r="D33" s="329"/>
      <c r="E33" s="329"/>
      <c r="F33" s="329"/>
      <c r="G33" s="329"/>
      <c r="H33" s="35">
        <f>IF(C33=M30,0%,IF(C33=M31,5%,10%))</f>
        <v>0.1</v>
      </c>
      <c r="J33" s="49"/>
    </row>
    <row r="34" spans="2:10" ht="17.25" thickBot="1">
      <c r="B34" s="32" t="s">
        <v>121</v>
      </c>
      <c r="C34" s="339"/>
      <c r="D34" s="339"/>
      <c r="E34" s="339"/>
      <c r="F34" s="339"/>
      <c r="G34" s="339"/>
      <c r="H34" s="36">
        <f>SUM(H33:H33)</f>
        <v>0.1</v>
      </c>
    </row>
  </sheetData>
  <mergeCells count="41">
    <mergeCell ref="A1:J1"/>
    <mergeCell ref="A3:B3"/>
    <mergeCell ref="C3:D3"/>
    <mergeCell ref="G3:J3"/>
    <mergeCell ref="A4:B4"/>
    <mergeCell ref="C4:D4"/>
    <mergeCell ref="J5:J7"/>
    <mergeCell ref="C6:D6"/>
    <mergeCell ref="E6:F6"/>
    <mergeCell ref="G6:H6"/>
    <mergeCell ref="A8:A18"/>
    <mergeCell ref="C10:H10"/>
    <mergeCell ref="C18:H18"/>
    <mergeCell ref="A5:A7"/>
    <mergeCell ref="B5:B7"/>
    <mergeCell ref="C5:D5"/>
    <mergeCell ref="E5:F5"/>
    <mergeCell ref="G5:H5"/>
    <mergeCell ref="I5:I7"/>
    <mergeCell ref="A26:B26"/>
    <mergeCell ref="C26:H26"/>
    <mergeCell ref="A19:A21"/>
    <mergeCell ref="C21:H21"/>
    <mergeCell ref="A22:B22"/>
    <mergeCell ref="C22:H22"/>
    <mergeCell ref="A23:B23"/>
    <mergeCell ref="C23:H23"/>
    <mergeCell ref="A24:B24"/>
    <mergeCell ref="C24:H24"/>
    <mergeCell ref="A25:B25"/>
    <mergeCell ref="C25:D25"/>
    <mergeCell ref="E25:F25"/>
    <mergeCell ref="C32:G32"/>
    <mergeCell ref="C33:G33"/>
    <mergeCell ref="C34:G34"/>
    <mergeCell ref="A27:B27"/>
    <mergeCell ref="C27:H27"/>
    <mergeCell ref="A28:B28"/>
    <mergeCell ref="C28:H28"/>
    <mergeCell ref="A29:B29"/>
    <mergeCell ref="C29:H29"/>
  </mergeCells>
  <phoneticPr fontId="2" type="noConversion"/>
  <dataValidations count="1">
    <dataValidation type="list" allowBlank="1" showInputMessage="1" showErrorMessage="1" sqref="C33:G33" xr:uid="{00000000-0002-0000-0300-000000000000}">
      <formula1>$M$30:$M$32</formula1>
    </dataValidation>
  </dataValidations>
  <pageMargins left="0.59055118110236227" right="0.59055118110236227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1"/>
  <sheetViews>
    <sheetView view="pageBreakPreview" zoomScaleNormal="100" zoomScaleSheetLayoutView="100" workbookViewId="0">
      <selection activeCell="G17" sqref="G17"/>
    </sheetView>
  </sheetViews>
  <sheetFormatPr defaultRowHeight="16.5"/>
  <cols>
    <col min="1" max="1" width="5" style="42" customWidth="1"/>
    <col min="2" max="2" width="18.5" style="42" customWidth="1"/>
    <col min="3" max="3" width="7.875" style="42" customWidth="1"/>
    <col min="4" max="4" width="4" style="42" customWidth="1"/>
    <col min="5" max="5" width="6" style="42" customWidth="1"/>
    <col min="6" max="6" width="6.375" style="42" customWidth="1"/>
    <col min="7" max="7" width="10.125" style="42" customWidth="1"/>
    <col min="8" max="8" width="12.25" style="42" customWidth="1"/>
    <col min="9" max="9" width="5.75" style="42" customWidth="1"/>
    <col min="10" max="10" width="11.375" style="42" customWidth="1"/>
    <col min="11" max="16384" width="9" style="42"/>
  </cols>
  <sheetData>
    <row r="1" spans="1:13" ht="29.25" customHeight="1">
      <c r="A1" s="381" t="s">
        <v>387</v>
      </c>
      <c r="B1" s="381"/>
      <c r="C1" s="381"/>
      <c r="D1" s="381"/>
      <c r="E1" s="381"/>
      <c r="F1" s="381"/>
      <c r="G1" s="381"/>
      <c r="H1" s="381"/>
      <c r="I1" s="381"/>
      <c r="J1" s="381"/>
    </row>
    <row r="2" spans="1:13" ht="6.75" customHeight="1" thickBot="1"/>
    <row r="3" spans="1:13" ht="22.5" customHeight="1">
      <c r="A3" s="382" t="s">
        <v>318</v>
      </c>
      <c r="B3" s="383"/>
      <c r="C3" s="384">
        <v>100</v>
      </c>
      <c r="D3" s="385"/>
      <c r="E3" s="22" t="s">
        <v>140</v>
      </c>
      <c r="F3" s="39" t="s">
        <v>319</v>
      </c>
      <c r="G3" s="24" t="s">
        <v>320</v>
      </c>
      <c r="H3" s="24"/>
      <c r="I3" s="24"/>
      <c r="J3" s="25"/>
      <c r="K3" s="42" t="s">
        <v>321</v>
      </c>
    </row>
    <row r="4" spans="1:13" ht="20.25" customHeight="1">
      <c r="A4" s="363" t="s">
        <v>1</v>
      </c>
      <c r="B4" s="364" t="s">
        <v>130</v>
      </c>
      <c r="C4" s="364" t="s">
        <v>3</v>
      </c>
      <c r="D4" s="364"/>
      <c r="E4" s="364" t="s">
        <v>7</v>
      </c>
      <c r="F4" s="364"/>
      <c r="G4" s="364" t="s">
        <v>262</v>
      </c>
      <c r="H4" s="364"/>
      <c r="I4" s="378" t="s">
        <v>134</v>
      </c>
      <c r="J4" s="372" t="s">
        <v>322</v>
      </c>
    </row>
    <row r="5" spans="1:13" ht="20.25" customHeight="1">
      <c r="A5" s="363"/>
      <c r="B5" s="364"/>
      <c r="C5" s="374" t="s">
        <v>264</v>
      </c>
      <c r="D5" s="374"/>
      <c r="E5" s="374" t="s">
        <v>265</v>
      </c>
      <c r="F5" s="374"/>
      <c r="G5" s="364" t="s">
        <v>323</v>
      </c>
      <c r="H5" s="364"/>
      <c r="I5" s="379"/>
      <c r="J5" s="372"/>
    </row>
    <row r="6" spans="1:13" ht="20.25" customHeight="1" thickBot="1">
      <c r="A6" s="376"/>
      <c r="B6" s="377"/>
      <c r="C6" s="26"/>
      <c r="D6" s="74" t="s">
        <v>136</v>
      </c>
      <c r="E6" s="74"/>
      <c r="F6" s="74" t="s">
        <v>136</v>
      </c>
      <c r="G6" s="74"/>
      <c r="H6" s="74" t="s">
        <v>11</v>
      </c>
      <c r="I6" s="380"/>
      <c r="J6" s="373"/>
    </row>
    <row r="7" spans="1:13" ht="33.75" thickTop="1">
      <c r="A7" s="375" t="s">
        <v>138</v>
      </c>
      <c r="B7" s="153" t="s">
        <v>388</v>
      </c>
      <c r="C7" s="15">
        <f>C3</f>
        <v>100</v>
      </c>
      <c r="D7" s="119" t="s">
        <v>140</v>
      </c>
      <c r="E7" s="119">
        <v>0.02</v>
      </c>
      <c r="F7" s="119" t="s">
        <v>107</v>
      </c>
      <c r="G7" s="17">
        <v>232210</v>
      </c>
      <c r="H7" s="119" t="s">
        <v>66</v>
      </c>
      <c r="I7" s="37">
        <f>H30</f>
        <v>0</v>
      </c>
      <c r="J7" s="18">
        <f>INT((C7*E7*G7)+(C7*E7*G7*I7))</f>
        <v>464420</v>
      </c>
    </row>
    <row r="8" spans="1:13" ht="22.5" customHeight="1">
      <c r="A8" s="363"/>
      <c r="B8" s="20" t="s">
        <v>324</v>
      </c>
      <c r="C8" s="141"/>
      <c r="D8" s="142"/>
      <c r="E8" s="142"/>
      <c r="F8" s="142"/>
      <c r="G8" s="10"/>
      <c r="H8" s="142"/>
      <c r="I8" s="142"/>
      <c r="J8" s="18"/>
    </row>
    <row r="9" spans="1:13" ht="22.5" customHeight="1">
      <c r="A9" s="363"/>
      <c r="B9" s="157" t="s">
        <v>144</v>
      </c>
      <c r="C9" s="1">
        <v>100</v>
      </c>
      <c r="D9" s="72" t="s">
        <v>326</v>
      </c>
      <c r="E9" s="72">
        <v>0.05</v>
      </c>
      <c r="F9" s="72" t="s">
        <v>327</v>
      </c>
      <c r="G9" s="3">
        <f>G7</f>
        <v>232210</v>
      </c>
      <c r="H9" s="72" t="s">
        <v>328</v>
      </c>
      <c r="I9" s="38">
        <f>H30</f>
        <v>0</v>
      </c>
      <c r="J9" s="18">
        <f>INT((C9*E9*G9)+(C9*E9*G9*I9))</f>
        <v>1161050</v>
      </c>
    </row>
    <row r="10" spans="1:13" ht="22.5" customHeight="1">
      <c r="A10" s="363"/>
      <c r="B10" s="157" t="s">
        <v>146</v>
      </c>
      <c r="C10" s="1">
        <f>C9</f>
        <v>100</v>
      </c>
      <c r="D10" s="72" t="s">
        <v>326</v>
      </c>
      <c r="E10" s="72">
        <v>0.05</v>
      </c>
      <c r="F10" s="72" t="s">
        <v>327</v>
      </c>
      <c r="G10" s="3">
        <v>164798</v>
      </c>
      <c r="H10" s="72" t="s">
        <v>331</v>
      </c>
      <c r="I10" s="38">
        <f>H30</f>
        <v>0</v>
      </c>
      <c r="J10" s="18">
        <f t="shared" ref="J10" si="0">INT((C10*E10*G10)+(C10*E10*G10*I10))</f>
        <v>823990</v>
      </c>
    </row>
    <row r="11" spans="1:13" ht="22.5" customHeight="1">
      <c r="A11" s="363"/>
      <c r="B11" s="157" t="s">
        <v>389</v>
      </c>
      <c r="C11" s="1">
        <f>C9</f>
        <v>100</v>
      </c>
      <c r="D11" s="72" t="s">
        <v>326</v>
      </c>
      <c r="E11" s="72">
        <v>0.05</v>
      </c>
      <c r="F11" s="72" t="s">
        <v>327</v>
      </c>
      <c r="G11" s="3">
        <v>213462</v>
      </c>
      <c r="H11" s="72" t="s">
        <v>328</v>
      </c>
      <c r="I11" s="38">
        <v>0</v>
      </c>
      <c r="J11" s="18">
        <f>INT((C11*E11*G11)+(C11*E11*G11*I11))</f>
        <v>1067310</v>
      </c>
    </row>
    <row r="12" spans="1:13" ht="22.5" customHeight="1">
      <c r="A12" s="363"/>
      <c r="B12" s="73" t="s">
        <v>336</v>
      </c>
      <c r="C12" s="12"/>
      <c r="D12" s="142"/>
      <c r="E12" s="13"/>
      <c r="F12" s="142"/>
      <c r="G12" s="13"/>
      <c r="H12" s="111"/>
      <c r="I12" s="142"/>
      <c r="J12" s="4">
        <f>SUM(J7:J11)</f>
        <v>3516770</v>
      </c>
      <c r="L12" s="42" t="s">
        <v>75</v>
      </c>
      <c r="M12" s="44">
        <v>8.1600000000000006E-3</v>
      </c>
    </row>
    <row r="13" spans="1:13" ht="22.5" customHeight="1">
      <c r="A13" s="370" t="s">
        <v>337</v>
      </c>
      <c r="B13" s="20" t="s">
        <v>338</v>
      </c>
      <c r="C13" s="141"/>
      <c r="D13" s="142"/>
      <c r="E13" s="142"/>
      <c r="F13" s="142"/>
      <c r="G13" s="189"/>
      <c r="H13" s="111"/>
      <c r="I13" s="141"/>
      <c r="J13" s="4">
        <f>SUM(J14:J15)</f>
        <v>150000</v>
      </c>
      <c r="L13" s="42" t="s">
        <v>76</v>
      </c>
      <c r="M13" s="42" t="s">
        <v>79</v>
      </c>
    </row>
    <row r="14" spans="1:13" ht="22.5" customHeight="1">
      <c r="A14" s="370"/>
      <c r="B14" s="20" t="s">
        <v>339</v>
      </c>
      <c r="C14" s="72">
        <v>1</v>
      </c>
      <c r="D14" s="72" t="s">
        <v>340</v>
      </c>
      <c r="E14" s="72">
        <v>5</v>
      </c>
      <c r="F14" s="72" t="s">
        <v>341</v>
      </c>
      <c r="G14" s="5">
        <v>30000</v>
      </c>
      <c r="H14" s="72" t="s">
        <v>342</v>
      </c>
      <c r="I14" s="72"/>
      <c r="J14" s="4">
        <f>INT(C14*E14*G14)</f>
        <v>150000</v>
      </c>
    </row>
    <row r="15" spans="1:13" ht="22.5" customHeight="1">
      <c r="A15" s="370"/>
      <c r="B15" s="20" t="s">
        <v>343</v>
      </c>
      <c r="C15" s="72"/>
      <c r="D15" s="72" t="s">
        <v>344</v>
      </c>
      <c r="E15" s="72"/>
      <c r="F15" s="72" t="s">
        <v>341</v>
      </c>
      <c r="G15" s="5">
        <v>10000</v>
      </c>
      <c r="H15" s="72" t="s">
        <v>342</v>
      </c>
      <c r="I15" s="72"/>
      <c r="J15" s="4">
        <f>INT(C15*E15*G15)</f>
        <v>0</v>
      </c>
    </row>
    <row r="16" spans="1:13" ht="22.5" customHeight="1">
      <c r="A16" s="363"/>
      <c r="B16" s="20" t="s">
        <v>345</v>
      </c>
      <c r="C16" s="12"/>
      <c r="D16" s="13"/>
      <c r="E16" s="13"/>
      <c r="F16" s="13"/>
      <c r="G16" s="13"/>
      <c r="H16" s="13"/>
      <c r="I16" s="13"/>
      <c r="J16" s="11"/>
      <c r="L16" s="42" t="s">
        <v>276</v>
      </c>
      <c r="M16" s="44">
        <v>1.31E-3</v>
      </c>
    </row>
    <row r="17" spans="1:13" ht="22.5" customHeight="1">
      <c r="A17" s="363"/>
      <c r="B17" s="20" t="s">
        <v>384</v>
      </c>
      <c r="C17" s="190">
        <f>C3</f>
        <v>100</v>
      </c>
      <c r="D17" s="72" t="s">
        <v>140</v>
      </c>
      <c r="E17" s="72">
        <v>1.2999999999999999E-2</v>
      </c>
      <c r="F17" s="72" t="s">
        <v>385</v>
      </c>
      <c r="G17" s="3">
        <v>5000</v>
      </c>
      <c r="H17" s="72" t="s">
        <v>386</v>
      </c>
      <c r="I17" s="141"/>
      <c r="J17" s="4">
        <f>C17*E17*G17</f>
        <v>6500</v>
      </c>
    </row>
    <row r="18" spans="1:13" ht="22.5" customHeight="1">
      <c r="A18" s="363"/>
      <c r="B18" s="73" t="s">
        <v>336</v>
      </c>
      <c r="C18" s="329"/>
      <c r="D18" s="329"/>
      <c r="E18" s="329"/>
      <c r="F18" s="329"/>
      <c r="G18" s="329"/>
      <c r="H18" s="329"/>
      <c r="I18" s="141"/>
      <c r="J18" s="4">
        <f>SUM(J13,J17:J17)</f>
        <v>156500</v>
      </c>
      <c r="L18" s="42" t="s">
        <v>77</v>
      </c>
    </row>
    <row r="19" spans="1:13" ht="22.5" customHeight="1">
      <c r="A19" s="363" t="s">
        <v>352</v>
      </c>
      <c r="B19" s="364"/>
      <c r="C19" s="329" t="s">
        <v>353</v>
      </c>
      <c r="D19" s="329"/>
      <c r="E19" s="329"/>
      <c r="F19" s="329"/>
      <c r="G19" s="329"/>
      <c r="H19" s="329"/>
      <c r="I19" s="141"/>
      <c r="J19" s="6">
        <f>INT(J12*1.1)</f>
        <v>3868447</v>
      </c>
      <c r="L19" s="42" t="s">
        <v>78</v>
      </c>
      <c r="M19" s="43">
        <v>1.6000000000000001E-3</v>
      </c>
    </row>
    <row r="20" spans="1:13" ht="22.5" customHeight="1">
      <c r="A20" s="363" t="s">
        <v>354</v>
      </c>
      <c r="B20" s="364"/>
      <c r="C20" s="329" t="s">
        <v>355</v>
      </c>
      <c r="D20" s="329"/>
      <c r="E20" s="329"/>
      <c r="F20" s="329"/>
      <c r="G20" s="329"/>
      <c r="H20" s="329"/>
      <c r="I20" s="141"/>
      <c r="J20" s="6">
        <f>INT((J12+J19)*0.2)</f>
        <v>1477043</v>
      </c>
    </row>
    <row r="21" spans="1:13" ht="22.5" customHeight="1">
      <c r="A21" s="363" t="s">
        <v>356</v>
      </c>
      <c r="B21" s="364"/>
      <c r="C21" s="329" t="s">
        <v>357</v>
      </c>
      <c r="D21" s="329"/>
      <c r="E21" s="329"/>
      <c r="F21" s="329"/>
      <c r="G21" s="329"/>
      <c r="H21" s="329"/>
      <c r="I21" s="141"/>
      <c r="J21" s="6">
        <f>SUM(J12,J18,J19,J20)</f>
        <v>9018760</v>
      </c>
      <c r="L21" s="42" t="s">
        <v>358</v>
      </c>
    </row>
    <row r="22" spans="1:13" ht="22.5" customHeight="1">
      <c r="A22" s="361" t="s">
        <v>359</v>
      </c>
      <c r="B22" s="362"/>
      <c r="C22" s="366" t="s">
        <v>360</v>
      </c>
      <c r="D22" s="367"/>
      <c r="E22" s="368">
        <f>INT(J21*M12)</f>
        <v>73593</v>
      </c>
      <c r="F22" s="369"/>
      <c r="G22" s="40" t="s">
        <v>361</v>
      </c>
      <c r="H22" s="143">
        <f>INT(J21*M19)</f>
        <v>14430</v>
      </c>
      <c r="I22" s="141"/>
      <c r="J22" s="6">
        <f>SUM(E22,H22)</f>
        <v>88023</v>
      </c>
    </row>
    <row r="23" spans="1:13" ht="22.5" customHeight="1">
      <c r="A23" s="361" t="s">
        <v>362</v>
      </c>
      <c r="B23" s="362"/>
      <c r="C23" s="329" t="s">
        <v>73</v>
      </c>
      <c r="D23" s="329"/>
      <c r="E23" s="329"/>
      <c r="F23" s="329"/>
      <c r="G23" s="329"/>
      <c r="H23" s="329"/>
      <c r="I23" s="141"/>
      <c r="J23" s="6">
        <f>SUM(J21:J22)</f>
        <v>9106783</v>
      </c>
    </row>
    <row r="24" spans="1:13" ht="22.5" customHeight="1">
      <c r="A24" s="363" t="s">
        <v>363</v>
      </c>
      <c r="B24" s="364"/>
      <c r="C24" s="329" t="s">
        <v>364</v>
      </c>
      <c r="D24" s="329"/>
      <c r="E24" s="329"/>
      <c r="F24" s="329"/>
      <c r="G24" s="329"/>
      <c r="H24" s="329"/>
      <c r="I24" s="141"/>
      <c r="J24" s="6">
        <f>INT(J23*0.1)</f>
        <v>910678</v>
      </c>
      <c r="L24" s="42" t="s">
        <v>288</v>
      </c>
      <c r="M24" s="42" t="s">
        <v>392</v>
      </c>
    </row>
    <row r="25" spans="1:13" ht="22.5" customHeight="1">
      <c r="A25" s="363" t="s">
        <v>367</v>
      </c>
      <c r="B25" s="364"/>
      <c r="C25" s="329"/>
      <c r="D25" s="329"/>
      <c r="E25" s="329"/>
      <c r="F25" s="329"/>
      <c r="G25" s="329"/>
      <c r="H25" s="329"/>
      <c r="I25" s="141"/>
      <c r="J25" s="6">
        <f>SUM(J23:J24)</f>
        <v>10017461</v>
      </c>
      <c r="M25" s="42" t="s">
        <v>393</v>
      </c>
    </row>
    <row r="26" spans="1:13" ht="22.5" customHeight="1" thickBot="1">
      <c r="A26" s="313" t="s">
        <v>369</v>
      </c>
      <c r="B26" s="314"/>
      <c r="C26" s="339" t="s">
        <v>370</v>
      </c>
      <c r="D26" s="339"/>
      <c r="E26" s="339"/>
      <c r="F26" s="339"/>
      <c r="G26" s="339"/>
      <c r="H26" s="339"/>
      <c r="I26" s="30"/>
      <c r="J26" s="7">
        <f>ROUNDDOWN(J25,-3)</f>
        <v>10017000</v>
      </c>
      <c r="M26" s="42" t="s">
        <v>293</v>
      </c>
    </row>
    <row r="27" spans="1:13" ht="6.75" customHeight="1">
      <c r="L27" s="42" t="s">
        <v>372</v>
      </c>
      <c r="M27" s="42" t="s">
        <v>373</v>
      </c>
    </row>
    <row r="28" spans="1:13" ht="17.25" thickBot="1">
      <c r="A28" s="42" t="s">
        <v>374</v>
      </c>
      <c r="M28" s="42" t="s">
        <v>375</v>
      </c>
    </row>
    <row r="29" spans="1:13" ht="17.25" thickBot="1">
      <c r="B29" s="33" t="s">
        <v>376</v>
      </c>
      <c r="C29" s="365" t="s">
        <v>377</v>
      </c>
      <c r="D29" s="365"/>
      <c r="E29" s="365"/>
      <c r="F29" s="365"/>
      <c r="G29" s="365"/>
      <c r="H29" s="34" t="s">
        <v>378</v>
      </c>
      <c r="M29" s="42" t="s">
        <v>379</v>
      </c>
    </row>
    <row r="30" spans="1:13" ht="17.25" thickTop="1">
      <c r="B30" s="159" t="s">
        <v>390</v>
      </c>
      <c r="C30" s="305" t="s">
        <v>391</v>
      </c>
      <c r="D30" s="305"/>
      <c r="E30" s="305"/>
      <c r="F30" s="305"/>
      <c r="G30" s="305"/>
      <c r="H30" s="160">
        <f>IF(C30=M24,0%,IF(C30=M25,5%,10%))</f>
        <v>0</v>
      </c>
    </row>
    <row r="31" spans="1:13" ht="17.25" thickBot="1">
      <c r="B31" s="78" t="s">
        <v>382</v>
      </c>
      <c r="C31" s="339"/>
      <c r="D31" s="339"/>
      <c r="E31" s="339"/>
      <c r="F31" s="339"/>
      <c r="G31" s="339"/>
      <c r="H31" s="36">
        <f>SUM(H30:H30)</f>
        <v>0</v>
      </c>
    </row>
  </sheetData>
  <mergeCells count="36">
    <mergeCell ref="C31:G31"/>
    <mergeCell ref="A25:B25"/>
    <mergeCell ref="C25:H25"/>
    <mergeCell ref="A26:B26"/>
    <mergeCell ref="C26:H26"/>
    <mergeCell ref="C29:G29"/>
    <mergeCell ref="C30:G30"/>
    <mergeCell ref="A7:A12"/>
    <mergeCell ref="A13:A18"/>
    <mergeCell ref="C18:H18"/>
    <mergeCell ref="A24:B24"/>
    <mergeCell ref="C24:H24"/>
    <mergeCell ref="A19:B19"/>
    <mergeCell ref="C19:H19"/>
    <mergeCell ref="A20:B20"/>
    <mergeCell ref="C20:H20"/>
    <mergeCell ref="A21:B21"/>
    <mergeCell ref="C21:H21"/>
    <mergeCell ref="A22:B22"/>
    <mergeCell ref="C22:D22"/>
    <mergeCell ref="E22:F22"/>
    <mergeCell ref="A23:B23"/>
    <mergeCell ref="C23:H23"/>
    <mergeCell ref="A1:J1"/>
    <mergeCell ref="A3:B3"/>
    <mergeCell ref="C3:D3"/>
    <mergeCell ref="A4:A6"/>
    <mergeCell ref="B4:B6"/>
    <mergeCell ref="C4:D4"/>
    <mergeCell ref="E4:F4"/>
    <mergeCell ref="G4:H4"/>
    <mergeCell ref="I4:I6"/>
    <mergeCell ref="J4:J6"/>
    <mergeCell ref="C5:D5"/>
    <mergeCell ref="E5:F5"/>
    <mergeCell ref="G5:H5"/>
  </mergeCells>
  <phoneticPr fontId="2" type="noConversion"/>
  <dataValidations count="1">
    <dataValidation type="list" allowBlank="1" showInputMessage="1" showErrorMessage="1" sqref="C30:G30" xr:uid="{00000000-0002-0000-0400-000000000000}">
      <formula1>$M$24:$M$26</formula1>
    </dataValidation>
  </dataValidations>
  <pageMargins left="0.59055118110236227" right="0.59055118110236227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2"/>
  <sheetViews>
    <sheetView view="pageBreakPreview" zoomScaleNormal="100" zoomScaleSheetLayoutView="100" workbookViewId="0">
      <selection activeCell="L18" sqref="L18"/>
    </sheetView>
  </sheetViews>
  <sheetFormatPr defaultRowHeight="16.5"/>
  <cols>
    <col min="1" max="1" width="4.625" style="42" customWidth="1"/>
    <col min="2" max="2" width="18.125" style="42" customWidth="1"/>
    <col min="3" max="3" width="7" style="42" customWidth="1"/>
    <col min="4" max="4" width="4" style="42" customWidth="1"/>
    <col min="5" max="5" width="6" style="42" customWidth="1"/>
    <col min="6" max="6" width="7.625" style="42" customWidth="1"/>
    <col min="7" max="7" width="10" style="42" customWidth="1"/>
    <col min="8" max="8" width="12.25" style="42" customWidth="1"/>
    <col min="9" max="9" width="5.75" style="42" customWidth="1"/>
    <col min="10" max="10" width="11.375" style="42" customWidth="1"/>
    <col min="11" max="16384" width="9" style="42"/>
  </cols>
  <sheetData>
    <row r="1" spans="1:13" ht="29.25" customHeight="1">
      <c r="A1" s="381" t="s">
        <v>394</v>
      </c>
      <c r="B1" s="381"/>
      <c r="C1" s="381"/>
      <c r="D1" s="381"/>
      <c r="E1" s="381"/>
      <c r="F1" s="381"/>
      <c r="G1" s="381"/>
      <c r="H1" s="381"/>
      <c r="I1" s="381"/>
      <c r="J1" s="381"/>
    </row>
    <row r="2" spans="1:13" ht="17.25" thickBot="1"/>
    <row r="3" spans="1:13" ht="22.5" customHeight="1">
      <c r="A3" s="382" t="s">
        <v>0</v>
      </c>
      <c r="B3" s="383"/>
      <c r="C3" s="384">
        <v>100</v>
      </c>
      <c r="D3" s="385"/>
      <c r="E3" s="22" t="s">
        <v>6</v>
      </c>
      <c r="F3" s="39" t="s">
        <v>67</v>
      </c>
      <c r="G3" s="24" t="s">
        <v>109</v>
      </c>
      <c r="H3" s="24"/>
      <c r="I3" s="24"/>
      <c r="J3" s="25"/>
    </row>
    <row r="4" spans="1:13" ht="22.5" customHeight="1">
      <c r="A4" s="363" t="s">
        <v>1</v>
      </c>
      <c r="B4" s="364" t="s">
        <v>2</v>
      </c>
      <c r="C4" s="364" t="s">
        <v>3</v>
      </c>
      <c r="D4" s="364"/>
      <c r="E4" s="364" t="s">
        <v>7</v>
      </c>
      <c r="F4" s="364"/>
      <c r="G4" s="364" t="s">
        <v>9</v>
      </c>
      <c r="H4" s="364"/>
      <c r="I4" s="378" t="s">
        <v>54</v>
      </c>
      <c r="J4" s="372" t="s">
        <v>12</v>
      </c>
    </row>
    <row r="5" spans="1:13" ht="22.5" customHeight="1">
      <c r="A5" s="363"/>
      <c r="B5" s="364"/>
      <c r="C5" s="374" t="s">
        <v>4</v>
      </c>
      <c r="D5" s="374"/>
      <c r="E5" s="374" t="s">
        <v>8</v>
      </c>
      <c r="F5" s="374"/>
      <c r="G5" s="364" t="s">
        <v>10</v>
      </c>
      <c r="H5" s="364"/>
      <c r="I5" s="379"/>
      <c r="J5" s="372"/>
    </row>
    <row r="6" spans="1:13" ht="22.5" customHeight="1" thickBot="1">
      <c r="A6" s="376"/>
      <c r="B6" s="377"/>
      <c r="C6" s="26"/>
      <c r="D6" s="74" t="s">
        <v>5</v>
      </c>
      <c r="E6" s="74"/>
      <c r="F6" s="74" t="s">
        <v>5</v>
      </c>
      <c r="G6" s="74"/>
      <c r="H6" s="74" t="s">
        <v>11</v>
      </c>
      <c r="I6" s="380"/>
      <c r="J6" s="373"/>
      <c r="K6" s="64"/>
    </row>
    <row r="7" spans="1:13" ht="22.5" customHeight="1" thickTop="1">
      <c r="A7" s="391" t="s">
        <v>138</v>
      </c>
      <c r="B7" s="20" t="s">
        <v>82</v>
      </c>
      <c r="C7" s="1">
        <f>C3</f>
        <v>100</v>
      </c>
      <c r="D7" s="72" t="s">
        <v>6</v>
      </c>
      <c r="E7" s="72">
        <v>0.02</v>
      </c>
      <c r="F7" s="72" t="s">
        <v>26</v>
      </c>
      <c r="G7" s="3">
        <v>232210</v>
      </c>
      <c r="H7" s="72" t="s">
        <v>66</v>
      </c>
      <c r="I7" s="38"/>
      <c r="J7" s="18">
        <f>INT((C7*E7*G7)+(C7*E7*G7*I7))</f>
        <v>464420</v>
      </c>
    </row>
    <row r="8" spans="1:13" ht="22.5" customHeight="1">
      <c r="A8" s="391"/>
      <c r="B8" s="51" t="s">
        <v>83</v>
      </c>
      <c r="C8" s="57"/>
      <c r="D8" s="120"/>
      <c r="E8" s="120"/>
      <c r="F8" s="120"/>
      <c r="G8" s="59"/>
      <c r="H8" s="120"/>
      <c r="I8" s="121"/>
      <c r="J8" s="52"/>
    </row>
    <row r="9" spans="1:13" ht="22.5" customHeight="1">
      <c r="A9" s="391"/>
      <c r="B9" s="65" t="s">
        <v>144</v>
      </c>
      <c r="C9" s="53">
        <f>C3</f>
        <v>100</v>
      </c>
      <c r="D9" s="54" t="s">
        <v>102</v>
      </c>
      <c r="E9" s="54">
        <v>0.03</v>
      </c>
      <c r="F9" s="54" t="s">
        <v>103</v>
      </c>
      <c r="G9" s="55">
        <f>G7</f>
        <v>232210</v>
      </c>
      <c r="H9" s="54" t="s">
        <v>104</v>
      </c>
      <c r="I9" s="61">
        <f>H32</f>
        <v>0.1</v>
      </c>
      <c r="J9" s="56">
        <f t="shared" ref="J9" si="0">INT((C9*E9*G9)+(C9*E9*G9*I9))</f>
        <v>766293</v>
      </c>
    </row>
    <row r="10" spans="1:13" ht="22.5" customHeight="1">
      <c r="A10" s="391"/>
      <c r="B10" s="51" t="s">
        <v>305</v>
      </c>
      <c r="C10" s="120"/>
      <c r="D10" s="120"/>
      <c r="E10" s="120"/>
      <c r="F10" s="120"/>
      <c r="G10" s="59"/>
      <c r="H10" s="120"/>
      <c r="I10" s="120"/>
      <c r="J10" s="52"/>
      <c r="L10" s="42" t="s">
        <v>76</v>
      </c>
      <c r="M10" s="42" t="s">
        <v>79</v>
      </c>
    </row>
    <row r="11" spans="1:13" ht="22.5" customHeight="1">
      <c r="A11" s="391"/>
      <c r="B11" s="65" t="s">
        <v>395</v>
      </c>
      <c r="C11" s="53">
        <v>50</v>
      </c>
      <c r="D11" s="54" t="s">
        <v>102</v>
      </c>
      <c r="E11" s="54">
        <v>2.5000000000000001E-2</v>
      </c>
      <c r="F11" s="54" t="s">
        <v>107</v>
      </c>
      <c r="G11" s="55">
        <f>G7</f>
        <v>232210</v>
      </c>
      <c r="H11" s="54" t="s">
        <v>104</v>
      </c>
      <c r="I11" s="61">
        <f>H32</f>
        <v>0.1</v>
      </c>
      <c r="J11" s="56">
        <f t="shared" ref="J11:J14" si="1">INT((C11*E11*G11)+(C11*E11*G11*I11))</f>
        <v>319288</v>
      </c>
    </row>
    <row r="12" spans="1:13" ht="22.5" customHeight="1">
      <c r="A12" s="391"/>
      <c r="B12" s="65" t="s">
        <v>396</v>
      </c>
      <c r="C12" s="53">
        <f>C11</f>
        <v>50</v>
      </c>
      <c r="D12" s="54" t="s">
        <v>87</v>
      </c>
      <c r="E12" s="54">
        <v>2.5000000000000001E-2</v>
      </c>
      <c r="F12" s="54" t="s">
        <v>90</v>
      </c>
      <c r="G12" s="55">
        <v>164798</v>
      </c>
      <c r="H12" s="54" t="s">
        <v>91</v>
      </c>
      <c r="I12" s="61">
        <f>H32</f>
        <v>0.1</v>
      </c>
      <c r="J12" s="56">
        <f t="shared" si="1"/>
        <v>226597</v>
      </c>
    </row>
    <row r="13" spans="1:13" ht="22.5" customHeight="1">
      <c r="A13" s="391"/>
      <c r="B13" s="65" t="s">
        <v>397</v>
      </c>
      <c r="C13" s="53">
        <v>50</v>
      </c>
      <c r="D13" s="54" t="s">
        <v>140</v>
      </c>
      <c r="E13" s="54">
        <v>0.04</v>
      </c>
      <c r="F13" s="54" t="s">
        <v>90</v>
      </c>
      <c r="G13" s="55">
        <f>G11</f>
        <v>232210</v>
      </c>
      <c r="H13" s="54" t="s">
        <v>66</v>
      </c>
      <c r="I13" s="191">
        <f>H32</f>
        <v>0.1</v>
      </c>
      <c r="J13" s="56">
        <f t="shared" si="1"/>
        <v>510862</v>
      </c>
    </row>
    <row r="14" spans="1:13" ht="22.5" customHeight="1">
      <c r="A14" s="391"/>
      <c r="B14" s="67" t="s">
        <v>398</v>
      </c>
      <c r="C14" s="15">
        <f>C13</f>
        <v>50</v>
      </c>
      <c r="D14" s="119" t="s">
        <v>140</v>
      </c>
      <c r="E14" s="119">
        <v>0.04</v>
      </c>
      <c r="F14" s="119" t="s">
        <v>107</v>
      </c>
      <c r="G14" s="17">
        <f>G12</f>
        <v>164798</v>
      </c>
      <c r="H14" s="119" t="s">
        <v>330</v>
      </c>
      <c r="I14" s="37">
        <f>H32</f>
        <v>0.1</v>
      </c>
      <c r="J14" s="18">
        <f t="shared" si="1"/>
        <v>362555</v>
      </c>
    </row>
    <row r="15" spans="1:13" ht="22.5" customHeight="1">
      <c r="A15" s="391"/>
      <c r="B15" s="67" t="s">
        <v>111</v>
      </c>
      <c r="C15" s="15">
        <f>C3</f>
        <v>100</v>
      </c>
      <c r="D15" s="119" t="s">
        <v>87</v>
      </c>
      <c r="E15" s="119">
        <v>0.05</v>
      </c>
      <c r="F15" s="119" t="s">
        <v>107</v>
      </c>
      <c r="G15" s="17">
        <f>G7</f>
        <v>232210</v>
      </c>
      <c r="H15" s="119" t="s">
        <v>66</v>
      </c>
      <c r="I15" s="37"/>
      <c r="J15" s="4">
        <f>C15*E15*G15</f>
        <v>1161050</v>
      </c>
    </row>
    <row r="16" spans="1:13" ht="22.5" customHeight="1">
      <c r="A16" s="375"/>
      <c r="B16" s="73" t="s">
        <v>18</v>
      </c>
      <c r="C16" s="329"/>
      <c r="D16" s="329"/>
      <c r="E16" s="329"/>
      <c r="F16" s="329"/>
      <c r="G16" s="329"/>
      <c r="H16" s="329"/>
      <c r="I16" s="141"/>
      <c r="J16" s="4">
        <f>SUM(J7:J15)</f>
        <v>3811065</v>
      </c>
      <c r="L16" s="42" t="s">
        <v>77</v>
      </c>
      <c r="M16" s="44">
        <v>8.3300000000000006E-3</v>
      </c>
    </row>
    <row r="17" spans="1:13" ht="22.5" customHeight="1">
      <c r="A17" s="390" t="s">
        <v>157</v>
      </c>
      <c r="B17" s="20" t="s">
        <v>312</v>
      </c>
      <c r="C17" s="72">
        <v>1</v>
      </c>
      <c r="D17" s="72" t="s">
        <v>32</v>
      </c>
      <c r="E17" s="72">
        <v>2</v>
      </c>
      <c r="F17" s="72" t="s">
        <v>165</v>
      </c>
      <c r="G17" s="5">
        <v>20000</v>
      </c>
      <c r="H17" s="72" t="s">
        <v>166</v>
      </c>
      <c r="I17" s="72"/>
      <c r="J17" s="4">
        <f>INT(C17*E17*G17)</f>
        <v>40000</v>
      </c>
    </row>
    <row r="18" spans="1:13" ht="22.5" customHeight="1">
      <c r="A18" s="391"/>
      <c r="B18" s="185" t="s">
        <v>313</v>
      </c>
      <c r="C18" s="1">
        <f>C7</f>
        <v>100</v>
      </c>
      <c r="D18" s="72" t="s">
        <v>87</v>
      </c>
      <c r="E18" s="72">
        <v>7.0000000000000001E-3</v>
      </c>
      <c r="F18" s="72" t="s">
        <v>278</v>
      </c>
      <c r="G18" s="3">
        <v>4000</v>
      </c>
      <c r="H18" s="54" t="s">
        <v>314</v>
      </c>
      <c r="I18" s="61"/>
      <c r="J18" s="56">
        <f>INT((C18*E18*G18)+(C18*E18*G18*I18))</f>
        <v>2800</v>
      </c>
    </row>
    <row r="19" spans="1:13" ht="22.5" customHeight="1">
      <c r="A19" s="375"/>
      <c r="B19" s="73" t="s">
        <v>271</v>
      </c>
      <c r="C19" s="329"/>
      <c r="D19" s="329"/>
      <c r="E19" s="329"/>
      <c r="F19" s="329"/>
      <c r="G19" s="329"/>
      <c r="H19" s="329"/>
      <c r="I19" s="141"/>
      <c r="J19" s="4">
        <f>SUM(J17:J18)</f>
        <v>42800</v>
      </c>
    </row>
    <row r="20" spans="1:13" ht="22.5" customHeight="1">
      <c r="A20" s="363" t="s">
        <v>21</v>
      </c>
      <c r="B20" s="364"/>
      <c r="C20" s="329" t="s">
        <v>35</v>
      </c>
      <c r="D20" s="329"/>
      <c r="E20" s="329"/>
      <c r="F20" s="329"/>
      <c r="G20" s="329"/>
      <c r="H20" s="329"/>
      <c r="I20" s="141"/>
      <c r="J20" s="6">
        <f>INT(J16*1.1)</f>
        <v>4192171</v>
      </c>
      <c r="L20" s="42" t="s">
        <v>78</v>
      </c>
      <c r="M20" s="43">
        <v>1.6000000000000001E-3</v>
      </c>
    </row>
    <row r="21" spans="1:13" ht="22.5" customHeight="1">
      <c r="A21" s="363" t="s">
        <v>22</v>
      </c>
      <c r="B21" s="364"/>
      <c r="C21" s="329" t="s">
        <v>36</v>
      </c>
      <c r="D21" s="329"/>
      <c r="E21" s="329"/>
      <c r="F21" s="329"/>
      <c r="G21" s="329"/>
      <c r="H21" s="329"/>
      <c r="I21" s="141"/>
      <c r="J21" s="6">
        <f>INT((J16+J20)*0.2)</f>
        <v>1600647</v>
      </c>
    </row>
    <row r="22" spans="1:13" ht="22.5" customHeight="1">
      <c r="A22" s="363" t="s">
        <v>68</v>
      </c>
      <c r="B22" s="364"/>
      <c r="C22" s="329" t="s">
        <v>96</v>
      </c>
      <c r="D22" s="329"/>
      <c r="E22" s="329"/>
      <c r="F22" s="329"/>
      <c r="G22" s="329"/>
      <c r="H22" s="329"/>
      <c r="I22" s="141"/>
      <c r="J22" s="6">
        <f>SUM(J16,J19:J21)</f>
        <v>9646683</v>
      </c>
      <c r="L22" s="42" t="s">
        <v>61</v>
      </c>
    </row>
    <row r="23" spans="1:13" ht="22.5" customHeight="1">
      <c r="A23" s="361" t="s">
        <v>69</v>
      </c>
      <c r="B23" s="362"/>
      <c r="C23" s="366" t="s">
        <v>71</v>
      </c>
      <c r="D23" s="367"/>
      <c r="E23" s="368">
        <f>INT(J22*M16)</f>
        <v>80356</v>
      </c>
      <c r="F23" s="369"/>
      <c r="G23" s="40" t="s">
        <v>72</v>
      </c>
      <c r="H23" s="143">
        <f>INT(J22*M20)</f>
        <v>15434</v>
      </c>
      <c r="I23" s="141"/>
      <c r="J23" s="6">
        <f>SUM(E23,H23)</f>
        <v>95790</v>
      </c>
    </row>
    <row r="24" spans="1:13" ht="22.5" customHeight="1">
      <c r="A24" s="361" t="s">
        <v>70</v>
      </c>
      <c r="B24" s="362"/>
      <c r="C24" s="329" t="s">
        <v>73</v>
      </c>
      <c r="D24" s="329"/>
      <c r="E24" s="329"/>
      <c r="F24" s="329"/>
      <c r="G24" s="329"/>
      <c r="H24" s="329"/>
      <c r="I24" s="141"/>
      <c r="J24" s="6">
        <f>SUM(J22:J23)</f>
        <v>9742473</v>
      </c>
    </row>
    <row r="25" spans="1:13" ht="22.5" customHeight="1">
      <c r="A25" s="363" t="s">
        <v>24</v>
      </c>
      <c r="B25" s="364"/>
      <c r="C25" s="329" t="s">
        <v>37</v>
      </c>
      <c r="D25" s="329"/>
      <c r="E25" s="329"/>
      <c r="F25" s="329"/>
      <c r="G25" s="329"/>
      <c r="H25" s="329"/>
      <c r="I25" s="141"/>
      <c r="J25" s="6">
        <f>INT(J24*0.1)</f>
        <v>974247</v>
      </c>
      <c r="L25" s="42" t="s">
        <v>57</v>
      </c>
      <c r="M25" s="42" t="s">
        <v>62</v>
      </c>
    </row>
    <row r="26" spans="1:13" ht="22.5" customHeight="1">
      <c r="A26" s="363" t="s">
        <v>25</v>
      </c>
      <c r="B26" s="364"/>
      <c r="C26" s="329"/>
      <c r="D26" s="329"/>
      <c r="E26" s="329"/>
      <c r="F26" s="329"/>
      <c r="G26" s="329"/>
      <c r="H26" s="329"/>
      <c r="I26" s="141"/>
      <c r="J26" s="6">
        <f>SUM(J24:J25)</f>
        <v>10716720</v>
      </c>
      <c r="M26" s="42" t="s">
        <v>63</v>
      </c>
    </row>
    <row r="27" spans="1:13" ht="22.5" customHeight="1" thickBot="1">
      <c r="A27" s="313" t="s">
        <v>38</v>
      </c>
      <c r="B27" s="314"/>
      <c r="C27" s="339" t="s">
        <v>39</v>
      </c>
      <c r="D27" s="339"/>
      <c r="E27" s="339"/>
      <c r="F27" s="339"/>
      <c r="G27" s="339"/>
      <c r="H27" s="339"/>
      <c r="I27" s="30"/>
      <c r="J27" s="7">
        <f>ROUNDDOWN(J26,-3)</f>
        <v>10716000</v>
      </c>
      <c r="M27" s="42" t="s">
        <v>64</v>
      </c>
    </row>
    <row r="28" spans="1:13">
      <c r="L28" s="42" t="s">
        <v>315</v>
      </c>
      <c r="M28" s="42" t="s">
        <v>289</v>
      </c>
    </row>
    <row r="29" spans="1:13" ht="17.25" thickBot="1">
      <c r="A29" s="42" t="s">
        <v>55</v>
      </c>
      <c r="M29" s="42" t="s">
        <v>291</v>
      </c>
    </row>
    <row r="30" spans="1:13" ht="17.25" thickBot="1">
      <c r="B30" s="33" t="s">
        <v>56</v>
      </c>
      <c r="C30" s="365" t="s">
        <v>60</v>
      </c>
      <c r="D30" s="365"/>
      <c r="E30" s="365"/>
      <c r="F30" s="365"/>
      <c r="G30" s="365"/>
      <c r="H30" s="34" t="s">
        <v>65</v>
      </c>
      <c r="J30" s="48"/>
      <c r="M30" s="42" t="s">
        <v>293</v>
      </c>
    </row>
    <row r="31" spans="1:13" ht="17.25" thickTop="1">
      <c r="B31" s="186" t="s">
        <v>315</v>
      </c>
      <c r="C31" s="329" t="s">
        <v>299</v>
      </c>
      <c r="D31" s="329"/>
      <c r="E31" s="329"/>
      <c r="F31" s="329"/>
      <c r="G31" s="329"/>
      <c r="H31" s="35">
        <f>IF(C31=M28,0,IF(C31=M29,5%,10%))</f>
        <v>0.1</v>
      </c>
      <c r="J31" s="49"/>
    </row>
    <row r="32" spans="1:13" ht="17.25" thickBot="1">
      <c r="B32" s="78" t="s">
        <v>59</v>
      </c>
      <c r="C32" s="339"/>
      <c r="D32" s="339"/>
      <c r="E32" s="339"/>
      <c r="F32" s="339"/>
      <c r="G32" s="339"/>
      <c r="H32" s="36">
        <f>SUM(H31:H31)</f>
        <v>0.1</v>
      </c>
    </row>
  </sheetData>
  <mergeCells count="37">
    <mergeCell ref="C30:G30"/>
    <mergeCell ref="C31:G31"/>
    <mergeCell ref="C32:G32"/>
    <mergeCell ref="C25:H25"/>
    <mergeCell ref="A20:B20"/>
    <mergeCell ref="C20:H20"/>
    <mergeCell ref="A27:B27"/>
    <mergeCell ref="C27:H27"/>
    <mergeCell ref="A7:A16"/>
    <mergeCell ref="C16:H16"/>
    <mergeCell ref="A26:B26"/>
    <mergeCell ref="C26:H26"/>
    <mergeCell ref="A21:B21"/>
    <mergeCell ref="C21:H21"/>
    <mergeCell ref="A22:B22"/>
    <mergeCell ref="C22:H22"/>
    <mergeCell ref="A23:B23"/>
    <mergeCell ref="C23:D23"/>
    <mergeCell ref="E23:F23"/>
    <mergeCell ref="A17:A19"/>
    <mergeCell ref="C19:H19"/>
    <mergeCell ref="A24:B24"/>
    <mergeCell ref="C24:H24"/>
    <mergeCell ref="A25:B25"/>
    <mergeCell ref="A1:J1"/>
    <mergeCell ref="A3:B3"/>
    <mergeCell ref="C3:D3"/>
    <mergeCell ref="A4:A6"/>
    <mergeCell ref="B4:B6"/>
    <mergeCell ref="C4:D4"/>
    <mergeCell ref="E4:F4"/>
    <mergeCell ref="G4:H4"/>
    <mergeCell ref="I4:I6"/>
    <mergeCell ref="J4:J6"/>
    <mergeCell ref="C5:D5"/>
    <mergeCell ref="E5:F5"/>
    <mergeCell ref="G5:H5"/>
  </mergeCells>
  <phoneticPr fontId="2" type="noConversion"/>
  <dataValidations count="1">
    <dataValidation type="list" allowBlank="1" showInputMessage="1" showErrorMessage="1" sqref="C31:G31" xr:uid="{00000000-0002-0000-0500-000000000000}">
      <formula1>$M$28:$M$30</formula1>
    </dataValidation>
  </dataValidations>
  <pageMargins left="0.59055118110236227" right="0.59055118110236227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7"/>
  <sheetViews>
    <sheetView view="pageBreakPreview" zoomScaleNormal="100" zoomScaleSheetLayoutView="100" workbookViewId="0">
      <selection activeCell="C23" sqref="C23:H23"/>
    </sheetView>
  </sheetViews>
  <sheetFormatPr defaultRowHeight="16.5"/>
  <cols>
    <col min="1" max="1" width="5" style="42" customWidth="1"/>
    <col min="2" max="2" width="18.5" style="42" customWidth="1"/>
    <col min="3" max="3" width="7.875" style="42" customWidth="1"/>
    <col min="4" max="4" width="4" style="42" customWidth="1"/>
    <col min="5" max="5" width="6" style="42" customWidth="1"/>
    <col min="6" max="6" width="6.375" style="42" customWidth="1"/>
    <col min="7" max="7" width="10.125" style="42" customWidth="1"/>
    <col min="8" max="8" width="12.25" style="42" customWidth="1"/>
    <col min="9" max="9" width="5.75" style="42" customWidth="1"/>
    <col min="10" max="10" width="11.375" style="42" customWidth="1"/>
    <col min="11" max="16384" width="9" style="42"/>
  </cols>
  <sheetData>
    <row r="1" spans="1:13" ht="29.25" customHeight="1">
      <c r="A1" s="381" t="s">
        <v>317</v>
      </c>
      <c r="B1" s="381"/>
      <c r="C1" s="381"/>
      <c r="D1" s="381"/>
      <c r="E1" s="381"/>
      <c r="F1" s="381"/>
      <c r="G1" s="381"/>
      <c r="H1" s="381"/>
      <c r="I1" s="381"/>
      <c r="J1" s="381"/>
    </row>
    <row r="2" spans="1:13" ht="6.75" customHeight="1" thickBot="1"/>
    <row r="3" spans="1:13" ht="22.5" customHeight="1">
      <c r="A3" s="382" t="s">
        <v>318</v>
      </c>
      <c r="B3" s="383"/>
      <c r="C3" s="384">
        <v>100</v>
      </c>
      <c r="D3" s="385"/>
      <c r="E3" s="22" t="s">
        <v>140</v>
      </c>
      <c r="F3" s="39" t="s">
        <v>319</v>
      </c>
      <c r="G3" s="24" t="s">
        <v>320</v>
      </c>
      <c r="H3" s="24"/>
      <c r="I3" s="24"/>
      <c r="J3" s="25"/>
      <c r="K3" s="42" t="s">
        <v>321</v>
      </c>
    </row>
    <row r="4" spans="1:13" ht="20.25" customHeight="1">
      <c r="A4" s="363" t="s">
        <v>1</v>
      </c>
      <c r="B4" s="364" t="s">
        <v>130</v>
      </c>
      <c r="C4" s="364" t="s">
        <v>3</v>
      </c>
      <c r="D4" s="364"/>
      <c r="E4" s="364" t="s">
        <v>7</v>
      </c>
      <c r="F4" s="364"/>
      <c r="G4" s="364" t="s">
        <v>262</v>
      </c>
      <c r="H4" s="364"/>
      <c r="I4" s="378" t="s">
        <v>134</v>
      </c>
      <c r="J4" s="372" t="s">
        <v>322</v>
      </c>
    </row>
    <row r="5" spans="1:13" ht="20.25" customHeight="1">
      <c r="A5" s="363"/>
      <c r="B5" s="364"/>
      <c r="C5" s="374" t="s">
        <v>264</v>
      </c>
      <c r="D5" s="374"/>
      <c r="E5" s="374" t="s">
        <v>265</v>
      </c>
      <c r="F5" s="374"/>
      <c r="G5" s="364" t="s">
        <v>323</v>
      </c>
      <c r="H5" s="364"/>
      <c r="I5" s="379"/>
      <c r="J5" s="372"/>
    </row>
    <row r="6" spans="1:13" ht="20.25" customHeight="1" thickBot="1">
      <c r="A6" s="376"/>
      <c r="B6" s="377"/>
      <c r="C6" s="26"/>
      <c r="D6" s="74" t="s">
        <v>136</v>
      </c>
      <c r="E6" s="74"/>
      <c r="F6" s="74" t="s">
        <v>136</v>
      </c>
      <c r="G6" s="74"/>
      <c r="H6" s="74" t="s">
        <v>11</v>
      </c>
      <c r="I6" s="380"/>
      <c r="J6" s="373"/>
    </row>
    <row r="7" spans="1:13" ht="33.75" thickTop="1">
      <c r="A7" s="375" t="s">
        <v>138</v>
      </c>
      <c r="B7" s="153" t="s">
        <v>383</v>
      </c>
      <c r="C7" s="15">
        <f>C3</f>
        <v>100</v>
      </c>
      <c r="D7" s="119" t="s">
        <v>140</v>
      </c>
      <c r="E7" s="119">
        <v>0.05</v>
      </c>
      <c r="F7" s="119" t="s">
        <v>107</v>
      </c>
      <c r="G7" s="17">
        <v>232210</v>
      </c>
      <c r="H7" s="119" t="s">
        <v>66</v>
      </c>
      <c r="I7" s="37">
        <f>H35</f>
        <v>0</v>
      </c>
      <c r="J7" s="18">
        <f>INT((C7*E7*G7)+(C7*E7*G7*I7))</f>
        <v>1161050</v>
      </c>
    </row>
    <row r="8" spans="1:13" ht="22.5" customHeight="1">
      <c r="A8" s="363"/>
      <c r="B8" s="20" t="s">
        <v>324</v>
      </c>
      <c r="C8" s="141"/>
      <c r="D8" s="142"/>
      <c r="E8" s="142"/>
      <c r="F8" s="142"/>
      <c r="G8" s="10"/>
      <c r="H8" s="142"/>
      <c r="I8" s="142"/>
      <c r="J8" s="18"/>
    </row>
    <row r="9" spans="1:13" ht="22.5" customHeight="1">
      <c r="A9" s="363"/>
      <c r="B9" s="157" t="s">
        <v>325</v>
      </c>
      <c r="C9" s="1">
        <v>0</v>
      </c>
      <c r="D9" s="72" t="s">
        <v>326</v>
      </c>
      <c r="E9" s="72">
        <v>0.05</v>
      </c>
      <c r="F9" s="72" t="s">
        <v>327</v>
      </c>
      <c r="G9" s="3">
        <f>G7</f>
        <v>232210</v>
      </c>
      <c r="H9" s="72" t="s">
        <v>328</v>
      </c>
      <c r="I9" s="38">
        <f>H37</f>
        <v>0.2</v>
      </c>
      <c r="J9" s="18">
        <f>INT((C9*E9*G9)+(C9*E9*G9*I9))</f>
        <v>0</v>
      </c>
    </row>
    <row r="10" spans="1:13" ht="22.5" customHeight="1">
      <c r="A10" s="363"/>
      <c r="B10" s="157" t="s">
        <v>329</v>
      </c>
      <c r="C10" s="1">
        <f>C9</f>
        <v>0</v>
      </c>
      <c r="D10" s="72" t="s">
        <v>326</v>
      </c>
      <c r="E10" s="72">
        <v>0.05</v>
      </c>
      <c r="F10" s="72" t="s">
        <v>327</v>
      </c>
      <c r="G10" s="3">
        <v>164798</v>
      </c>
      <c r="H10" s="72" t="s">
        <v>331</v>
      </c>
      <c r="I10" s="38">
        <f>H37</f>
        <v>0.2</v>
      </c>
      <c r="J10" s="18">
        <f t="shared" ref="J10" si="0">INT((C10*E10*G10)+(C10*E10*G10*I10))</f>
        <v>0</v>
      </c>
    </row>
    <row r="11" spans="1:13" ht="22.5" customHeight="1">
      <c r="A11" s="363"/>
      <c r="B11" s="157" t="s">
        <v>332</v>
      </c>
      <c r="C11" s="1">
        <v>100</v>
      </c>
      <c r="D11" s="72" t="s">
        <v>326</v>
      </c>
      <c r="E11" s="72">
        <v>0.05</v>
      </c>
      <c r="F11" s="72" t="s">
        <v>327</v>
      </c>
      <c r="G11" s="3">
        <f>G7</f>
        <v>232210</v>
      </c>
      <c r="H11" s="72" t="s">
        <v>328</v>
      </c>
      <c r="I11" s="38">
        <f>H35</f>
        <v>0</v>
      </c>
      <c r="J11" s="18">
        <f>INT((C11*E11*G11)+(C11*E11*G11*I11))</f>
        <v>1161050</v>
      </c>
    </row>
    <row r="12" spans="1:13" ht="22.5" customHeight="1">
      <c r="A12" s="363"/>
      <c r="B12" s="157" t="s">
        <v>333</v>
      </c>
      <c r="C12" s="1">
        <f>C11</f>
        <v>100</v>
      </c>
      <c r="D12" s="72" t="s">
        <v>326</v>
      </c>
      <c r="E12" s="72">
        <v>0.05</v>
      </c>
      <c r="F12" s="72" t="s">
        <v>327</v>
      </c>
      <c r="G12" s="3">
        <f>G10</f>
        <v>164798</v>
      </c>
      <c r="H12" s="72" t="s">
        <v>331</v>
      </c>
      <c r="I12" s="38">
        <f>H35</f>
        <v>0</v>
      </c>
      <c r="J12" s="18">
        <f t="shared" ref="J12" si="1">INT((C12*E12*G12)+(C12*E12*G12*I12))</f>
        <v>823990</v>
      </c>
    </row>
    <row r="13" spans="1:13" ht="22.5" customHeight="1">
      <c r="A13" s="363"/>
      <c r="B13" s="157" t="s">
        <v>334</v>
      </c>
      <c r="C13" s="1">
        <f>C9</f>
        <v>0</v>
      </c>
      <c r="D13" s="72" t="s">
        <v>326</v>
      </c>
      <c r="E13" s="72">
        <v>0.05</v>
      </c>
      <c r="F13" s="72" t="s">
        <v>327</v>
      </c>
      <c r="G13" s="3">
        <f>G7</f>
        <v>232210</v>
      </c>
      <c r="H13" s="72" t="s">
        <v>328</v>
      </c>
      <c r="I13" s="38">
        <f>H36</f>
        <v>0.2</v>
      </c>
      <c r="J13" s="18">
        <f>INT((C13*E13*G13)+(C13*E13*G13*I13))</f>
        <v>0</v>
      </c>
      <c r="L13" s="42" t="s">
        <v>74</v>
      </c>
    </row>
    <row r="14" spans="1:13" ht="22.5" customHeight="1">
      <c r="A14" s="363"/>
      <c r="B14" s="157" t="s">
        <v>335</v>
      </c>
      <c r="C14" s="1">
        <f>C11</f>
        <v>100</v>
      </c>
      <c r="D14" s="72" t="s">
        <v>326</v>
      </c>
      <c r="E14" s="72">
        <v>0.05</v>
      </c>
      <c r="F14" s="72" t="s">
        <v>327</v>
      </c>
      <c r="G14" s="3">
        <f>G7</f>
        <v>232210</v>
      </c>
      <c r="H14" s="72" t="s">
        <v>328</v>
      </c>
      <c r="I14" s="38">
        <v>0</v>
      </c>
      <c r="J14" s="18">
        <f>INT((C14*E14*G14)+(C14*E14*G14*I14))</f>
        <v>1161050</v>
      </c>
    </row>
    <row r="15" spans="1:13" ht="22.5" customHeight="1">
      <c r="A15" s="363"/>
      <c r="B15" s="73" t="s">
        <v>336</v>
      </c>
      <c r="C15" s="12"/>
      <c r="D15" s="142"/>
      <c r="E15" s="13"/>
      <c r="F15" s="142"/>
      <c r="G15" s="13"/>
      <c r="H15" s="111"/>
      <c r="I15" s="142"/>
      <c r="J15" s="4">
        <f>SUM(J7:J14)</f>
        <v>4307140</v>
      </c>
      <c r="L15" s="42" t="s">
        <v>75</v>
      </c>
      <c r="M15" s="44">
        <v>8.1600000000000006E-3</v>
      </c>
    </row>
    <row r="16" spans="1:13" ht="22.5" customHeight="1">
      <c r="A16" s="370" t="s">
        <v>337</v>
      </c>
      <c r="B16" s="20" t="s">
        <v>338</v>
      </c>
      <c r="C16" s="141"/>
      <c r="D16" s="142"/>
      <c r="E16" s="142"/>
      <c r="F16" s="142"/>
      <c r="G16" s="189"/>
      <c r="H16" s="111"/>
      <c r="I16" s="141"/>
      <c r="J16" s="4">
        <f>SUM(J17:J18)</f>
        <v>150000</v>
      </c>
      <c r="L16" s="42" t="s">
        <v>76</v>
      </c>
      <c r="M16" s="42" t="s">
        <v>79</v>
      </c>
    </row>
    <row r="17" spans="1:13" ht="22.5" customHeight="1">
      <c r="A17" s="370"/>
      <c r="B17" s="20" t="s">
        <v>339</v>
      </c>
      <c r="C17" s="72">
        <v>1</v>
      </c>
      <c r="D17" s="72" t="s">
        <v>340</v>
      </c>
      <c r="E17" s="72">
        <v>5</v>
      </c>
      <c r="F17" s="72" t="s">
        <v>341</v>
      </c>
      <c r="G17" s="5">
        <v>30000</v>
      </c>
      <c r="H17" s="72" t="s">
        <v>342</v>
      </c>
      <c r="I17" s="72"/>
      <c r="J17" s="4">
        <f>INT(C17*E17*G17)</f>
        <v>150000</v>
      </c>
    </row>
    <row r="18" spans="1:13" ht="22.5" customHeight="1">
      <c r="A18" s="370"/>
      <c r="B18" s="20" t="s">
        <v>343</v>
      </c>
      <c r="C18" s="72"/>
      <c r="D18" s="72" t="s">
        <v>344</v>
      </c>
      <c r="E18" s="72"/>
      <c r="F18" s="72" t="s">
        <v>341</v>
      </c>
      <c r="G18" s="5">
        <v>10000</v>
      </c>
      <c r="H18" s="72" t="s">
        <v>342</v>
      </c>
      <c r="I18" s="72"/>
      <c r="J18" s="4">
        <f>INT(C18*E18*G18)</f>
        <v>0</v>
      </c>
    </row>
    <row r="19" spans="1:13" ht="22.5" customHeight="1">
      <c r="A19" s="363"/>
      <c r="B19" s="20" t="s">
        <v>345</v>
      </c>
      <c r="C19" s="12"/>
      <c r="D19" s="13"/>
      <c r="E19" s="13"/>
      <c r="F19" s="13"/>
      <c r="G19" s="13"/>
      <c r="H19" s="13"/>
      <c r="I19" s="13"/>
      <c r="J19" s="11"/>
      <c r="L19" s="42" t="s">
        <v>276</v>
      </c>
      <c r="M19" s="44">
        <v>1.31E-3</v>
      </c>
    </row>
    <row r="20" spans="1:13" ht="22.5" customHeight="1">
      <c r="A20" s="363"/>
      <c r="B20" s="20" t="s">
        <v>346</v>
      </c>
      <c r="C20" s="1">
        <f>C3</f>
        <v>100</v>
      </c>
      <c r="D20" s="72" t="s">
        <v>326</v>
      </c>
      <c r="E20" s="140">
        <v>0.1</v>
      </c>
      <c r="F20" s="72" t="s">
        <v>347</v>
      </c>
      <c r="G20" s="3">
        <v>7300</v>
      </c>
      <c r="H20" s="371" t="s">
        <v>348</v>
      </c>
      <c r="I20" s="158"/>
      <c r="J20" s="4">
        <f>INT(C20*E20*G20)</f>
        <v>73000</v>
      </c>
      <c r="M20" s="44"/>
    </row>
    <row r="21" spans="1:13" ht="22.5" customHeight="1">
      <c r="A21" s="363"/>
      <c r="B21" s="20" t="s">
        <v>349</v>
      </c>
      <c r="C21" s="112">
        <f>J20</f>
        <v>73000</v>
      </c>
      <c r="D21" s="72" t="s">
        <v>350</v>
      </c>
      <c r="E21" s="72">
        <v>10</v>
      </c>
      <c r="F21" s="72" t="s">
        <v>351</v>
      </c>
      <c r="G21" s="3"/>
      <c r="H21" s="329"/>
      <c r="I21" s="141"/>
      <c r="J21" s="4">
        <f>INT(C21*E21%)</f>
        <v>7300</v>
      </c>
    </row>
    <row r="22" spans="1:13" ht="22.5" customHeight="1">
      <c r="A22" s="363"/>
      <c r="B22" s="20" t="s">
        <v>384</v>
      </c>
      <c r="C22" s="190">
        <f>C3</f>
        <v>100</v>
      </c>
      <c r="D22" s="72" t="s">
        <v>140</v>
      </c>
      <c r="E22" s="72">
        <v>0.23</v>
      </c>
      <c r="F22" s="72" t="s">
        <v>385</v>
      </c>
      <c r="G22" s="3">
        <v>5000</v>
      </c>
      <c r="H22" s="72" t="s">
        <v>386</v>
      </c>
      <c r="I22" s="141"/>
      <c r="J22" s="4">
        <f>C22*E22*G22</f>
        <v>115000</v>
      </c>
    </row>
    <row r="23" spans="1:13" ht="22.5" customHeight="1">
      <c r="A23" s="363"/>
      <c r="B23" s="73" t="s">
        <v>336</v>
      </c>
      <c r="C23" s="329"/>
      <c r="D23" s="329"/>
      <c r="E23" s="329"/>
      <c r="F23" s="329"/>
      <c r="G23" s="329"/>
      <c r="H23" s="329"/>
      <c r="I23" s="141"/>
      <c r="J23" s="4">
        <f>SUM(J16,J20:J22)</f>
        <v>345300</v>
      </c>
      <c r="L23" s="42" t="s">
        <v>77</v>
      </c>
    </row>
    <row r="24" spans="1:13" ht="22.5" customHeight="1">
      <c r="A24" s="363" t="s">
        <v>352</v>
      </c>
      <c r="B24" s="364"/>
      <c r="C24" s="329" t="s">
        <v>353</v>
      </c>
      <c r="D24" s="329"/>
      <c r="E24" s="329"/>
      <c r="F24" s="329"/>
      <c r="G24" s="329"/>
      <c r="H24" s="329"/>
      <c r="I24" s="141"/>
      <c r="J24" s="6">
        <f>INT(J15*1.1)</f>
        <v>4737854</v>
      </c>
      <c r="L24" s="42" t="s">
        <v>78</v>
      </c>
      <c r="M24" s="43">
        <v>1.6000000000000001E-3</v>
      </c>
    </row>
    <row r="25" spans="1:13" ht="22.5" customHeight="1">
      <c r="A25" s="363" t="s">
        <v>354</v>
      </c>
      <c r="B25" s="364"/>
      <c r="C25" s="329" t="s">
        <v>355</v>
      </c>
      <c r="D25" s="329"/>
      <c r="E25" s="329"/>
      <c r="F25" s="329"/>
      <c r="G25" s="329"/>
      <c r="H25" s="329"/>
      <c r="I25" s="141"/>
      <c r="J25" s="6">
        <f>INT((J15+J24)*0.2)</f>
        <v>1808998</v>
      </c>
    </row>
    <row r="26" spans="1:13" ht="22.5" customHeight="1">
      <c r="A26" s="363" t="s">
        <v>356</v>
      </c>
      <c r="B26" s="364"/>
      <c r="C26" s="329" t="s">
        <v>357</v>
      </c>
      <c r="D26" s="329"/>
      <c r="E26" s="329"/>
      <c r="F26" s="329"/>
      <c r="G26" s="329"/>
      <c r="H26" s="329"/>
      <c r="I26" s="141"/>
      <c r="J26" s="6">
        <f>SUM(J15,J23,J24,J25)</f>
        <v>11199292</v>
      </c>
      <c r="L26" s="42" t="s">
        <v>358</v>
      </c>
    </row>
    <row r="27" spans="1:13" ht="22.5" customHeight="1">
      <c r="A27" s="361" t="s">
        <v>359</v>
      </c>
      <c r="B27" s="362"/>
      <c r="C27" s="366" t="s">
        <v>360</v>
      </c>
      <c r="D27" s="367"/>
      <c r="E27" s="368">
        <f>INT(J26*M15)</f>
        <v>91386</v>
      </c>
      <c r="F27" s="369"/>
      <c r="G27" s="40" t="s">
        <v>361</v>
      </c>
      <c r="H27" s="143">
        <f>INT(J26*M24)</f>
        <v>17918</v>
      </c>
      <c r="I27" s="141"/>
      <c r="J27" s="6">
        <f>SUM(E27,H27)</f>
        <v>109304</v>
      </c>
    </row>
    <row r="28" spans="1:13" ht="22.5" customHeight="1">
      <c r="A28" s="361" t="s">
        <v>362</v>
      </c>
      <c r="B28" s="362"/>
      <c r="C28" s="329" t="s">
        <v>73</v>
      </c>
      <c r="D28" s="329"/>
      <c r="E28" s="329"/>
      <c r="F28" s="329"/>
      <c r="G28" s="329"/>
      <c r="H28" s="329"/>
      <c r="I28" s="141"/>
      <c r="J28" s="6">
        <f>SUM(J26:J27)</f>
        <v>11308596</v>
      </c>
    </row>
    <row r="29" spans="1:13" ht="22.5" customHeight="1">
      <c r="A29" s="363" t="s">
        <v>363</v>
      </c>
      <c r="B29" s="364"/>
      <c r="C29" s="329" t="s">
        <v>364</v>
      </c>
      <c r="D29" s="329"/>
      <c r="E29" s="329"/>
      <c r="F29" s="329"/>
      <c r="G29" s="329"/>
      <c r="H29" s="329"/>
      <c r="I29" s="141"/>
      <c r="J29" s="6">
        <f>INT(J28*0.1)</f>
        <v>1130859</v>
      </c>
      <c r="L29" s="42" t="s">
        <v>365</v>
      </c>
      <c r="M29" s="42" t="s">
        <v>366</v>
      </c>
    </row>
    <row r="30" spans="1:13" ht="22.5" customHeight="1">
      <c r="A30" s="363" t="s">
        <v>367</v>
      </c>
      <c r="B30" s="364"/>
      <c r="C30" s="329"/>
      <c r="D30" s="329"/>
      <c r="E30" s="329"/>
      <c r="F30" s="329"/>
      <c r="G30" s="329"/>
      <c r="H30" s="329"/>
      <c r="I30" s="141"/>
      <c r="J30" s="6">
        <f>SUM(J28:J29)</f>
        <v>12439455</v>
      </c>
      <c r="M30" s="42" t="s">
        <v>368</v>
      </c>
    </row>
    <row r="31" spans="1:13" ht="22.5" customHeight="1" thickBot="1">
      <c r="A31" s="313" t="s">
        <v>369</v>
      </c>
      <c r="B31" s="314"/>
      <c r="C31" s="339" t="s">
        <v>370</v>
      </c>
      <c r="D31" s="339"/>
      <c r="E31" s="339"/>
      <c r="F31" s="339"/>
      <c r="G31" s="339"/>
      <c r="H31" s="339"/>
      <c r="I31" s="30"/>
      <c r="J31" s="7">
        <f>ROUNDDOWN(J30,-3)</f>
        <v>12439000</v>
      </c>
      <c r="M31" s="42" t="s">
        <v>371</v>
      </c>
    </row>
    <row r="32" spans="1:13" ht="6.75" customHeight="1">
      <c r="L32" s="42" t="s">
        <v>372</v>
      </c>
      <c r="M32" s="42" t="s">
        <v>373</v>
      </c>
    </row>
    <row r="33" spans="1:13" ht="17.25" thickBot="1">
      <c r="A33" s="42" t="s">
        <v>374</v>
      </c>
      <c r="M33" s="42" t="s">
        <v>375</v>
      </c>
    </row>
    <row r="34" spans="1:13" ht="17.25" thickBot="1">
      <c r="B34" s="33" t="s">
        <v>376</v>
      </c>
      <c r="C34" s="365" t="s">
        <v>377</v>
      </c>
      <c r="D34" s="365"/>
      <c r="E34" s="365"/>
      <c r="F34" s="365"/>
      <c r="G34" s="365"/>
      <c r="H34" s="34" t="s">
        <v>378</v>
      </c>
      <c r="M34" s="42" t="s">
        <v>379</v>
      </c>
    </row>
    <row r="35" spans="1:13" ht="17.25" thickTop="1">
      <c r="B35" s="159" t="s">
        <v>365</v>
      </c>
      <c r="C35" s="305" t="s">
        <v>380</v>
      </c>
      <c r="D35" s="305"/>
      <c r="E35" s="305"/>
      <c r="F35" s="305"/>
      <c r="G35" s="305"/>
      <c r="H35" s="160">
        <f>IF(C35=M29,-5%,IF(C35=M30,0,5%))</f>
        <v>0</v>
      </c>
    </row>
    <row r="36" spans="1:13">
      <c r="B36" s="108" t="s">
        <v>372</v>
      </c>
      <c r="C36" s="329" t="s">
        <v>381</v>
      </c>
      <c r="D36" s="329"/>
      <c r="E36" s="329"/>
      <c r="F36" s="329"/>
      <c r="G36" s="329"/>
      <c r="H36" s="35">
        <f>IF(C36=N32,0,IF(C36=M33,20%,J36*20%))</f>
        <v>0.2</v>
      </c>
      <c r="J36" s="161"/>
    </row>
    <row r="37" spans="1:13" ht="17.25" thickBot="1">
      <c r="B37" s="78" t="s">
        <v>382</v>
      </c>
      <c r="C37" s="339"/>
      <c r="D37" s="339"/>
      <c r="E37" s="339"/>
      <c r="F37" s="339"/>
      <c r="G37" s="339"/>
      <c r="H37" s="36">
        <f>SUM(H35:H36)</f>
        <v>0.2</v>
      </c>
    </row>
  </sheetData>
  <mergeCells count="38">
    <mergeCell ref="C28:H28"/>
    <mergeCell ref="C36:G36"/>
    <mergeCell ref="C37:G37"/>
    <mergeCell ref="A30:B30"/>
    <mergeCell ref="C30:H30"/>
    <mergeCell ref="A31:B31"/>
    <mergeCell ref="C31:H31"/>
    <mergeCell ref="C34:G34"/>
    <mergeCell ref="C35:G35"/>
    <mergeCell ref="A7:A15"/>
    <mergeCell ref="A16:A23"/>
    <mergeCell ref="H20:H21"/>
    <mergeCell ref="C23:H23"/>
    <mergeCell ref="A29:B29"/>
    <mergeCell ref="C29:H29"/>
    <mergeCell ref="A24:B24"/>
    <mergeCell ref="C24:H24"/>
    <mergeCell ref="A25:B25"/>
    <mergeCell ref="C25:H25"/>
    <mergeCell ref="A26:B26"/>
    <mergeCell ref="C26:H26"/>
    <mergeCell ref="A27:B27"/>
    <mergeCell ref="C27:D27"/>
    <mergeCell ref="E27:F27"/>
    <mergeCell ref="A28:B28"/>
    <mergeCell ref="A1:J1"/>
    <mergeCell ref="A3:B3"/>
    <mergeCell ref="C3:D3"/>
    <mergeCell ref="A4:A6"/>
    <mergeCell ref="B4:B6"/>
    <mergeCell ref="C4:D4"/>
    <mergeCell ref="E4:F4"/>
    <mergeCell ref="G4:H4"/>
    <mergeCell ref="I4:I6"/>
    <mergeCell ref="J4:J6"/>
    <mergeCell ref="C5:D5"/>
    <mergeCell ref="E5:F5"/>
    <mergeCell ref="G5:H5"/>
  </mergeCells>
  <phoneticPr fontId="2" type="noConversion"/>
  <dataValidations count="2">
    <dataValidation type="list" allowBlank="1" showInputMessage="1" showErrorMessage="1" sqref="C36:G36" xr:uid="{00000000-0002-0000-0600-000000000000}">
      <formula1>$M$32:$M$34</formula1>
    </dataValidation>
    <dataValidation type="list" allowBlank="1" showInputMessage="1" showErrorMessage="1" sqref="C35:G35" xr:uid="{00000000-0002-0000-0600-000001000000}">
      <formula1>$M$29:$M$31</formula1>
    </dataValidation>
  </dataValidations>
  <pageMargins left="0.59055118110236227" right="0.59055118110236227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5"/>
  <sheetViews>
    <sheetView view="pageBreakPreview" zoomScaleNormal="100" zoomScaleSheetLayoutView="100" workbookViewId="0">
      <selection activeCell="C4" sqref="C4:D4"/>
    </sheetView>
  </sheetViews>
  <sheetFormatPr defaultRowHeight="16.5"/>
  <cols>
    <col min="1" max="1" width="4.625" customWidth="1"/>
    <col min="2" max="2" width="18.125" customWidth="1"/>
    <col min="3" max="3" width="7" customWidth="1"/>
    <col min="4" max="4" width="4" customWidth="1"/>
    <col min="5" max="5" width="6" customWidth="1"/>
    <col min="6" max="6" width="7.625" customWidth="1"/>
    <col min="7" max="7" width="10" customWidth="1"/>
    <col min="8" max="8" width="12.25" customWidth="1"/>
    <col min="9" max="9" width="5.75" customWidth="1"/>
    <col min="10" max="10" width="11.375" customWidth="1"/>
  </cols>
  <sheetData>
    <row r="1" spans="1:13" ht="29.25" customHeight="1">
      <c r="A1" s="381" t="s">
        <v>108</v>
      </c>
      <c r="B1" s="381"/>
      <c r="C1" s="381"/>
      <c r="D1" s="381"/>
      <c r="E1" s="381"/>
      <c r="F1" s="381"/>
      <c r="G1" s="381"/>
      <c r="H1" s="381"/>
      <c r="I1" s="381"/>
      <c r="J1" s="381"/>
    </row>
    <row r="2" spans="1:13" ht="17.25" thickBot="1"/>
    <row r="3" spans="1:13" ht="22.5" customHeight="1">
      <c r="A3" s="382" t="s">
        <v>0</v>
      </c>
      <c r="B3" s="383"/>
      <c r="C3" s="384">
        <v>200</v>
      </c>
      <c r="D3" s="385"/>
      <c r="E3" s="22" t="s">
        <v>6</v>
      </c>
      <c r="F3" s="39" t="s">
        <v>67</v>
      </c>
      <c r="G3" s="24" t="s">
        <v>109</v>
      </c>
      <c r="H3" s="24"/>
      <c r="I3" s="24"/>
      <c r="J3" s="25"/>
      <c r="K3" s="42"/>
      <c r="L3" s="42"/>
      <c r="M3" s="42"/>
    </row>
    <row r="4" spans="1:13" ht="22.5" customHeight="1">
      <c r="A4" s="363" t="s">
        <v>1</v>
      </c>
      <c r="B4" s="364" t="s">
        <v>2</v>
      </c>
      <c r="C4" s="364" t="s">
        <v>3</v>
      </c>
      <c r="D4" s="364"/>
      <c r="E4" s="364" t="s">
        <v>7</v>
      </c>
      <c r="F4" s="364"/>
      <c r="G4" s="364" t="s">
        <v>9</v>
      </c>
      <c r="H4" s="364"/>
      <c r="I4" s="378" t="s">
        <v>54</v>
      </c>
      <c r="J4" s="372" t="s">
        <v>12</v>
      </c>
      <c r="K4" s="42"/>
      <c r="L4" s="42"/>
      <c r="M4" s="42"/>
    </row>
    <row r="5" spans="1:13" ht="22.5" customHeight="1">
      <c r="A5" s="363"/>
      <c r="B5" s="364"/>
      <c r="C5" s="374" t="s">
        <v>4</v>
      </c>
      <c r="D5" s="374"/>
      <c r="E5" s="374" t="s">
        <v>8</v>
      </c>
      <c r="F5" s="374"/>
      <c r="G5" s="364" t="s">
        <v>10</v>
      </c>
      <c r="H5" s="364"/>
      <c r="I5" s="379"/>
      <c r="J5" s="372"/>
      <c r="K5" s="42"/>
      <c r="L5" s="42"/>
      <c r="M5" s="42"/>
    </row>
    <row r="6" spans="1:13" ht="22.5" customHeight="1" thickBot="1">
      <c r="A6" s="376"/>
      <c r="B6" s="377"/>
      <c r="C6" s="26"/>
      <c r="D6" s="27" t="s">
        <v>5</v>
      </c>
      <c r="E6" s="27"/>
      <c r="F6" s="27" t="s">
        <v>5</v>
      </c>
      <c r="G6" s="27"/>
      <c r="H6" s="27" t="s">
        <v>11</v>
      </c>
      <c r="I6" s="380"/>
      <c r="J6" s="373"/>
      <c r="K6" s="64"/>
      <c r="L6" s="42"/>
      <c r="M6" s="42"/>
    </row>
    <row r="7" spans="1:13" ht="22.5" customHeight="1" thickTop="1">
      <c r="A7" s="392" t="s">
        <v>19</v>
      </c>
      <c r="B7" s="19" t="s">
        <v>81</v>
      </c>
      <c r="C7" s="15">
        <f>C3</f>
        <v>200</v>
      </c>
      <c r="D7" s="16" t="s">
        <v>6</v>
      </c>
      <c r="E7" s="16">
        <v>0.01</v>
      </c>
      <c r="F7" s="16" t="s">
        <v>26</v>
      </c>
      <c r="G7" s="17">
        <v>232210</v>
      </c>
      <c r="H7" s="16" t="s">
        <v>53</v>
      </c>
      <c r="I7" s="37"/>
      <c r="J7" s="18">
        <f>INT((C7*E7*G7)+(C7*E7*G7*I7))</f>
        <v>464420</v>
      </c>
      <c r="K7" t="s">
        <v>95</v>
      </c>
    </row>
    <row r="8" spans="1:13" ht="22.5" customHeight="1">
      <c r="A8" s="391"/>
      <c r="B8" s="20" t="s">
        <v>80</v>
      </c>
      <c r="C8" s="46">
        <v>1</v>
      </c>
      <c r="D8" s="46" t="s">
        <v>85</v>
      </c>
      <c r="E8" s="50">
        <v>1</v>
      </c>
      <c r="F8" s="46" t="s">
        <v>97</v>
      </c>
      <c r="G8" s="3">
        <f>G7</f>
        <v>232210</v>
      </c>
      <c r="H8" s="46" t="s">
        <v>86</v>
      </c>
      <c r="I8" s="46"/>
      <c r="J8" s="4">
        <f>INT(C8*E8*G8)</f>
        <v>232210</v>
      </c>
      <c r="K8" s="42" t="s">
        <v>110</v>
      </c>
    </row>
    <row r="9" spans="1:13" ht="22.5" customHeight="1">
      <c r="A9" s="391"/>
      <c r="B9" s="20" t="s">
        <v>82</v>
      </c>
      <c r="C9" s="1">
        <f>C3</f>
        <v>200</v>
      </c>
      <c r="D9" s="2" t="s">
        <v>6</v>
      </c>
      <c r="E9" s="2">
        <v>0.01</v>
      </c>
      <c r="F9" s="2" t="s">
        <v>26</v>
      </c>
      <c r="G9" s="3">
        <f>G7</f>
        <v>232210</v>
      </c>
      <c r="H9" s="2" t="s">
        <v>66</v>
      </c>
      <c r="I9" s="38"/>
      <c r="J9" s="18">
        <f>INT((C9*E9*G9)+(C9*E9*G9*I9))</f>
        <v>464420</v>
      </c>
    </row>
    <row r="10" spans="1:13" ht="22.5" customHeight="1">
      <c r="A10" s="391"/>
      <c r="B10" s="51" t="s">
        <v>83</v>
      </c>
      <c r="C10" s="57"/>
      <c r="D10" s="58"/>
      <c r="E10" s="58"/>
      <c r="F10" s="58"/>
      <c r="G10" s="59"/>
      <c r="H10" s="58"/>
      <c r="I10" s="60"/>
      <c r="J10" s="52"/>
    </row>
    <row r="11" spans="1:13" ht="22.5" customHeight="1">
      <c r="A11" s="391"/>
      <c r="B11" s="65" t="s">
        <v>98</v>
      </c>
      <c r="C11" s="53">
        <v>0</v>
      </c>
      <c r="D11" s="54" t="s">
        <v>6</v>
      </c>
      <c r="E11" s="54">
        <v>0.03</v>
      </c>
      <c r="F11" s="54" t="s">
        <v>26</v>
      </c>
      <c r="G11" s="55">
        <f>G7</f>
        <v>232210</v>
      </c>
      <c r="H11" s="54" t="s">
        <v>66</v>
      </c>
      <c r="I11" s="61">
        <f>H35</f>
        <v>0</v>
      </c>
      <c r="J11" s="56">
        <f>INT((C11*E11*G11)+(C11*E11*G11*I11))</f>
        <v>0</v>
      </c>
      <c r="L11" s="41" t="s">
        <v>74</v>
      </c>
    </row>
    <row r="12" spans="1:13" s="42" customFormat="1" ht="22.5" customHeight="1">
      <c r="A12" s="391"/>
      <c r="B12" s="65" t="s">
        <v>99</v>
      </c>
      <c r="C12" s="53">
        <v>0</v>
      </c>
      <c r="D12" s="54" t="s">
        <v>102</v>
      </c>
      <c r="E12" s="54">
        <v>0.03</v>
      </c>
      <c r="F12" s="54" t="s">
        <v>103</v>
      </c>
      <c r="G12" s="55">
        <v>164798</v>
      </c>
      <c r="H12" s="54" t="s">
        <v>28</v>
      </c>
      <c r="I12" s="61">
        <f>H34</f>
        <v>0</v>
      </c>
      <c r="J12" s="56">
        <f t="shared" ref="J12:J13" si="0">INT((C12*E12*G12)+(C12*E12*G12*I12))</f>
        <v>0</v>
      </c>
    </row>
    <row r="13" spans="1:13" s="42" customFormat="1" ht="22.5" customHeight="1">
      <c r="A13" s="391"/>
      <c r="B13" s="65" t="s">
        <v>100</v>
      </c>
      <c r="C13" s="53">
        <f>C3</f>
        <v>200</v>
      </c>
      <c r="D13" s="54" t="s">
        <v>102</v>
      </c>
      <c r="E13" s="54">
        <v>0.03</v>
      </c>
      <c r="F13" s="54" t="s">
        <v>103</v>
      </c>
      <c r="G13" s="55">
        <f>G7</f>
        <v>232210</v>
      </c>
      <c r="H13" s="54" t="s">
        <v>104</v>
      </c>
      <c r="I13" s="61"/>
      <c r="J13" s="56">
        <f t="shared" si="0"/>
        <v>1393260</v>
      </c>
    </row>
    <row r="14" spans="1:13" ht="22.5" customHeight="1">
      <c r="A14" s="391"/>
      <c r="B14" s="66" t="s">
        <v>101</v>
      </c>
      <c r="C14" s="15">
        <f>C3</f>
        <v>200</v>
      </c>
      <c r="D14" s="47" t="s">
        <v>87</v>
      </c>
      <c r="E14" s="47">
        <v>0.03</v>
      </c>
      <c r="F14" s="47" t="s">
        <v>88</v>
      </c>
      <c r="G14" s="62">
        <f>G12</f>
        <v>164798</v>
      </c>
      <c r="H14" s="47" t="s">
        <v>89</v>
      </c>
      <c r="I14" s="63"/>
      <c r="J14" s="56">
        <f>INT((C14*E14*G14)+(C14*E14*G14*I14))</f>
        <v>988788</v>
      </c>
      <c r="L14" s="41" t="s">
        <v>75</v>
      </c>
      <c r="M14" s="44">
        <v>8.3300000000000006E-3</v>
      </c>
    </row>
    <row r="15" spans="1:13" ht="22.5" customHeight="1">
      <c r="A15" s="391"/>
      <c r="B15" s="51" t="s">
        <v>84</v>
      </c>
      <c r="C15" s="58"/>
      <c r="D15" s="58"/>
      <c r="E15" s="58"/>
      <c r="F15" s="58"/>
      <c r="G15" s="59"/>
      <c r="H15" s="58"/>
      <c r="I15" s="58"/>
      <c r="J15" s="52"/>
      <c r="L15" s="41" t="s">
        <v>76</v>
      </c>
      <c r="M15" s="42" t="s">
        <v>79</v>
      </c>
    </row>
    <row r="16" spans="1:13" s="42" customFormat="1" ht="22.5" customHeight="1">
      <c r="A16" s="391"/>
      <c r="B16" s="65" t="s">
        <v>105</v>
      </c>
      <c r="C16" s="53">
        <v>0</v>
      </c>
      <c r="D16" s="54" t="s">
        <v>6</v>
      </c>
      <c r="E16" s="54">
        <v>0.04</v>
      </c>
      <c r="F16" s="54" t="s">
        <v>90</v>
      </c>
      <c r="G16" s="55">
        <f>G7</f>
        <v>232210</v>
      </c>
      <c r="H16" s="54" t="s">
        <v>86</v>
      </c>
      <c r="I16" s="61">
        <f>H35</f>
        <v>0</v>
      </c>
      <c r="J16" s="56">
        <f>INT((C16*E16*G16)+(C16*E16*G16*I16))</f>
        <v>0</v>
      </c>
    </row>
    <row r="17" spans="1:13" s="42" customFormat="1" ht="22.5" customHeight="1">
      <c r="A17" s="391"/>
      <c r="B17" s="65" t="s">
        <v>99</v>
      </c>
      <c r="C17" s="53">
        <v>0</v>
      </c>
      <c r="D17" s="54" t="s">
        <v>102</v>
      </c>
      <c r="E17" s="54">
        <v>0.04</v>
      </c>
      <c r="F17" s="54" t="s">
        <v>107</v>
      </c>
      <c r="G17" s="55">
        <f>G12</f>
        <v>164798</v>
      </c>
      <c r="H17" s="54" t="s">
        <v>28</v>
      </c>
      <c r="I17" s="61">
        <f>H34</f>
        <v>0</v>
      </c>
      <c r="J17" s="56">
        <f t="shared" ref="J17:J18" si="1">INT((C17*E17*G17)+(C17*E17*G17*I17))</f>
        <v>0</v>
      </c>
    </row>
    <row r="18" spans="1:13" s="42" customFormat="1" ht="22.5" customHeight="1">
      <c r="A18" s="391"/>
      <c r="B18" s="65" t="s">
        <v>100</v>
      </c>
      <c r="C18" s="53">
        <f>C3</f>
        <v>200</v>
      </c>
      <c r="D18" s="54" t="s">
        <v>102</v>
      </c>
      <c r="E18" s="54">
        <v>0.04</v>
      </c>
      <c r="F18" s="54" t="s">
        <v>107</v>
      </c>
      <c r="G18" s="55">
        <f>G7</f>
        <v>232210</v>
      </c>
      <c r="H18" s="54" t="s">
        <v>104</v>
      </c>
      <c r="I18" s="61"/>
      <c r="J18" s="56">
        <f t="shared" si="1"/>
        <v>1857680</v>
      </c>
    </row>
    <row r="19" spans="1:13" s="42" customFormat="1" ht="22.5" customHeight="1">
      <c r="A19" s="391"/>
      <c r="B19" s="67" t="s">
        <v>106</v>
      </c>
      <c r="C19" s="15">
        <f>C3</f>
        <v>200</v>
      </c>
      <c r="D19" s="47" t="s">
        <v>87</v>
      </c>
      <c r="E19" s="47">
        <v>0.04</v>
      </c>
      <c r="F19" s="47" t="s">
        <v>90</v>
      </c>
      <c r="G19" s="17">
        <f>G12</f>
        <v>164798</v>
      </c>
      <c r="H19" s="47" t="s">
        <v>91</v>
      </c>
      <c r="I19" s="63"/>
      <c r="J19" s="56">
        <f>INT((C19*E19*G19)+(C19*E19*G19*I19))</f>
        <v>1318384</v>
      </c>
    </row>
    <row r="20" spans="1:13" s="42" customFormat="1" ht="22.5" customHeight="1">
      <c r="A20" s="391"/>
      <c r="B20" s="67" t="s">
        <v>111</v>
      </c>
      <c r="C20" s="15">
        <f>C3</f>
        <v>200</v>
      </c>
      <c r="D20" s="47" t="s">
        <v>87</v>
      </c>
      <c r="E20" s="47">
        <v>0.02</v>
      </c>
      <c r="F20" s="47" t="s">
        <v>112</v>
      </c>
      <c r="G20" s="17">
        <f>G7</f>
        <v>232210</v>
      </c>
      <c r="H20" s="47" t="s">
        <v>113</v>
      </c>
      <c r="I20" s="37"/>
      <c r="J20" s="56">
        <f>C20*E20*G20</f>
        <v>928840</v>
      </c>
    </row>
    <row r="21" spans="1:13" ht="22.5" customHeight="1">
      <c r="A21" s="375"/>
      <c r="B21" s="21" t="s">
        <v>18</v>
      </c>
      <c r="C21" s="329"/>
      <c r="D21" s="329"/>
      <c r="E21" s="329"/>
      <c r="F21" s="329"/>
      <c r="G21" s="329"/>
      <c r="H21" s="329"/>
      <c r="I21" s="8"/>
      <c r="J21" s="4">
        <f>SUM(J7:J20)</f>
        <v>7648002</v>
      </c>
      <c r="L21" s="41" t="s">
        <v>77</v>
      </c>
      <c r="M21" s="42"/>
    </row>
    <row r="22" spans="1:13" s="42" customFormat="1" ht="33">
      <c r="A22" s="188" t="s">
        <v>402</v>
      </c>
      <c r="B22" s="20" t="s">
        <v>403</v>
      </c>
      <c r="C22" s="187">
        <v>1</v>
      </c>
      <c r="D22" s="187" t="s">
        <v>32</v>
      </c>
      <c r="E22" s="187">
        <v>2</v>
      </c>
      <c r="F22" s="187" t="s">
        <v>33</v>
      </c>
      <c r="G22" s="5">
        <v>20000</v>
      </c>
      <c r="H22" s="187" t="s">
        <v>404</v>
      </c>
      <c r="I22" s="187"/>
      <c r="J22" s="4">
        <f>INT(C22*E22*G22)</f>
        <v>40000</v>
      </c>
    </row>
    <row r="23" spans="1:13" ht="22.5" customHeight="1">
      <c r="A23" s="363" t="s">
        <v>21</v>
      </c>
      <c r="B23" s="364"/>
      <c r="C23" s="329" t="s">
        <v>35</v>
      </c>
      <c r="D23" s="329"/>
      <c r="E23" s="329"/>
      <c r="F23" s="329"/>
      <c r="G23" s="329"/>
      <c r="H23" s="329"/>
      <c r="I23" s="8"/>
      <c r="J23" s="6">
        <f>INT(J21*1.1)</f>
        <v>8412802</v>
      </c>
      <c r="L23" s="41" t="s">
        <v>78</v>
      </c>
      <c r="M23" s="43">
        <v>1.6000000000000001E-3</v>
      </c>
    </row>
    <row r="24" spans="1:13" ht="22.5" customHeight="1">
      <c r="A24" s="363" t="s">
        <v>22</v>
      </c>
      <c r="B24" s="364"/>
      <c r="C24" s="329" t="s">
        <v>36</v>
      </c>
      <c r="D24" s="329"/>
      <c r="E24" s="329"/>
      <c r="F24" s="329"/>
      <c r="G24" s="329"/>
      <c r="H24" s="329"/>
      <c r="I24" s="8"/>
      <c r="J24" s="6">
        <f>INT((J21+J23)*0.2)</f>
        <v>3212160</v>
      </c>
    </row>
    <row r="25" spans="1:13" ht="22.5" customHeight="1">
      <c r="A25" s="363" t="s">
        <v>68</v>
      </c>
      <c r="B25" s="364"/>
      <c r="C25" s="329" t="s">
        <v>285</v>
      </c>
      <c r="D25" s="329"/>
      <c r="E25" s="329"/>
      <c r="F25" s="329"/>
      <c r="G25" s="329"/>
      <c r="H25" s="329"/>
      <c r="I25" s="8"/>
      <c r="J25" s="6">
        <f>SUM(J21:J24)</f>
        <v>19312964</v>
      </c>
      <c r="L25" t="s">
        <v>61</v>
      </c>
    </row>
    <row r="26" spans="1:13" ht="22.5" customHeight="1">
      <c r="A26" s="361" t="s">
        <v>69</v>
      </c>
      <c r="B26" s="362"/>
      <c r="C26" s="366" t="s">
        <v>71</v>
      </c>
      <c r="D26" s="367"/>
      <c r="E26" s="368">
        <f>INT(J25*M14)</f>
        <v>160876</v>
      </c>
      <c r="F26" s="369"/>
      <c r="G26" s="40" t="s">
        <v>72</v>
      </c>
      <c r="H26" s="45">
        <f>INT(J25*M23)</f>
        <v>30900</v>
      </c>
      <c r="I26" s="8"/>
      <c r="J26" s="6">
        <f>SUM(E26,H26)</f>
        <v>191776</v>
      </c>
    </row>
    <row r="27" spans="1:13" ht="22.5" customHeight="1">
      <c r="A27" s="361" t="s">
        <v>70</v>
      </c>
      <c r="B27" s="362"/>
      <c r="C27" s="329" t="s">
        <v>73</v>
      </c>
      <c r="D27" s="329"/>
      <c r="E27" s="329"/>
      <c r="F27" s="329"/>
      <c r="G27" s="329"/>
      <c r="H27" s="329"/>
      <c r="I27" s="8"/>
      <c r="J27" s="6">
        <f>SUM(J25:J26)</f>
        <v>19504740</v>
      </c>
    </row>
    <row r="28" spans="1:13" ht="22.5" customHeight="1">
      <c r="A28" s="363" t="s">
        <v>24</v>
      </c>
      <c r="B28" s="364"/>
      <c r="C28" s="329" t="s">
        <v>37</v>
      </c>
      <c r="D28" s="329"/>
      <c r="E28" s="329"/>
      <c r="F28" s="329"/>
      <c r="G28" s="329"/>
      <c r="H28" s="329"/>
      <c r="I28" s="8"/>
      <c r="J28" s="6">
        <f>INT(J27*0.1)</f>
        <v>1950474</v>
      </c>
      <c r="L28" t="s">
        <v>57</v>
      </c>
      <c r="M28" t="s">
        <v>62</v>
      </c>
    </row>
    <row r="29" spans="1:13" ht="22.5" customHeight="1">
      <c r="A29" s="363" t="s">
        <v>25</v>
      </c>
      <c r="B29" s="364"/>
      <c r="C29" s="329"/>
      <c r="D29" s="329"/>
      <c r="E29" s="329"/>
      <c r="F29" s="329"/>
      <c r="G29" s="329"/>
      <c r="H29" s="329"/>
      <c r="I29" s="8"/>
      <c r="J29" s="6">
        <f>SUM(J27:J28)</f>
        <v>21455214</v>
      </c>
      <c r="M29" t="s">
        <v>63</v>
      </c>
    </row>
    <row r="30" spans="1:13" ht="22.5" customHeight="1" thickBot="1">
      <c r="A30" s="313" t="s">
        <v>38</v>
      </c>
      <c r="B30" s="314"/>
      <c r="C30" s="339" t="s">
        <v>39</v>
      </c>
      <c r="D30" s="339"/>
      <c r="E30" s="339"/>
      <c r="F30" s="339"/>
      <c r="G30" s="339"/>
      <c r="H30" s="339"/>
      <c r="I30" s="30"/>
      <c r="J30" s="7">
        <f>ROUNDDOWN(J29,-3)</f>
        <v>21455000</v>
      </c>
      <c r="M30" t="s">
        <v>64</v>
      </c>
    </row>
    <row r="31" spans="1:13">
      <c r="L31" t="s">
        <v>58</v>
      </c>
      <c r="M31" t="s">
        <v>92</v>
      </c>
    </row>
    <row r="32" spans="1:13" ht="17.25" thickBot="1">
      <c r="A32" t="s">
        <v>55</v>
      </c>
      <c r="M32" t="s">
        <v>93</v>
      </c>
    </row>
    <row r="33" spans="2:13" ht="17.25" thickBot="1">
      <c r="B33" s="33" t="s">
        <v>56</v>
      </c>
      <c r="C33" s="365" t="s">
        <v>60</v>
      </c>
      <c r="D33" s="365"/>
      <c r="E33" s="365"/>
      <c r="F33" s="365"/>
      <c r="G33" s="365"/>
      <c r="H33" s="34" t="s">
        <v>65</v>
      </c>
      <c r="J33" s="48"/>
      <c r="M33" t="s">
        <v>94</v>
      </c>
    </row>
    <row r="34" spans="2:13" ht="17.25" thickTop="1">
      <c r="B34" s="31" t="s">
        <v>58</v>
      </c>
      <c r="C34" s="329" t="s">
        <v>114</v>
      </c>
      <c r="D34" s="329"/>
      <c r="E34" s="329"/>
      <c r="F34" s="329"/>
      <c r="G34" s="329"/>
      <c r="H34" s="35">
        <f>IF(C34=M31,0,IF(C34=M32,20%,J34*20%))</f>
        <v>0</v>
      </c>
      <c r="J34" s="49"/>
    </row>
    <row r="35" spans="2:13" ht="17.25" thickBot="1">
      <c r="B35" s="32" t="s">
        <v>59</v>
      </c>
      <c r="C35" s="339"/>
      <c r="D35" s="339"/>
      <c r="E35" s="339"/>
      <c r="F35" s="339"/>
      <c r="G35" s="339"/>
      <c r="H35" s="36">
        <f>SUM(H34:H34)</f>
        <v>0</v>
      </c>
    </row>
  </sheetData>
  <mergeCells count="35">
    <mergeCell ref="A1:J1"/>
    <mergeCell ref="C23:H23"/>
    <mergeCell ref="C21:H21"/>
    <mergeCell ref="C29:H29"/>
    <mergeCell ref="C28:H28"/>
    <mergeCell ref="J4:J6"/>
    <mergeCell ref="G4:H4"/>
    <mergeCell ref="G5:H5"/>
    <mergeCell ref="A23:B23"/>
    <mergeCell ref="A3:B3"/>
    <mergeCell ref="A4:A6"/>
    <mergeCell ref="B4:B6"/>
    <mergeCell ref="C4:D4"/>
    <mergeCell ref="C5:D5"/>
    <mergeCell ref="C3:D3"/>
    <mergeCell ref="A24:B24"/>
    <mergeCell ref="A27:B27"/>
    <mergeCell ref="A26:B26"/>
    <mergeCell ref="A7:A21"/>
    <mergeCell ref="A30:B30"/>
    <mergeCell ref="C30:H30"/>
    <mergeCell ref="A29:B29"/>
    <mergeCell ref="A28:B28"/>
    <mergeCell ref="A25:B25"/>
    <mergeCell ref="I4:I6"/>
    <mergeCell ref="C35:G35"/>
    <mergeCell ref="C34:G34"/>
    <mergeCell ref="C33:G33"/>
    <mergeCell ref="C26:D26"/>
    <mergeCell ref="E26:F26"/>
    <mergeCell ref="C27:H27"/>
    <mergeCell ref="C25:H25"/>
    <mergeCell ref="C24:H24"/>
    <mergeCell ref="E4:F4"/>
    <mergeCell ref="E5:F5"/>
  </mergeCells>
  <phoneticPr fontId="2" type="noConversion"/>
  <dataValidations count="1">
    <dataValidation type="list" allowBlank="1" showInputMessage="1" showErrorMessage="1" sqref="C34:G34" xr:uid="{00000000-0002-0000-0700-000000000000}">
      <formula1>$M$31:$M$33</formula1>
    </dataValidation>
  </dataValidations>
  <pageMargins left="0.59055118110236227" right="0.59055118110236227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4"/>
  <sheetViews>
    <sheetView workbookViewId="0">
      <selection activeCell="F16" sqref="F16"/>
    </sheetView>
  </sheetViews>
  <sheetFormatPr defaultRowHeight="16.5"/>
  <cols>
    <col min="1" max="1" width="6" customWidth="1"/>
    <col min="2" max="2" width="14.875" customWidth="1"/>
    <col min="3" max="3" width="8.375" customWidth="1"/>
    <col min="4" max="4" width="5.25" customWidth="1"/>
    <col min="5" max="5" width="6.625" customWidth="1"/>
    <col min="6" max="6" width="8.5" customWidth="1"/>
    <col min="7" max="7" width="10.375" customWidth="1"/>
    <col min="8" max="8" width="12.875" customWidth="1"/>
    <col min="9" max="9" width="12.125" customWidth="1"/>
  </cols>
  <sheetData>
    <row r="1" spans="1:9" ht="29.25" customHeight="1">
      <c r="A1" s="381" t="s">
        <v>40</v>
      </c>
      <c r="B1" s="381"/>
      <c r="C1" s="381"/>
      <c r="D1" s="381"/>
      <c r="E1" s="381"/>
      <c r="F1" s="381"/>
      <c r="G1" s="381"/>
      <c r="H1" s="381"/>
      <c r="I1" s="381"/>
    </row>
    <row r="2" spans="1:9" ht="17.25" thickBot="1"/>
    <row r="3" spans="1:9" ht="22.5" customHeight="1">
      <c r="A3" s="382" t="s">
        <v>0</v>
      </c>
      <c r="B3" s="383"/>
      <c r="C3" s="384">
        <v>8</v>
      </c>
      <c r="D3" s="385"/>
      <c r="E3" s="22" t="s">
        <v>6</v>
      </c>
      <c r="F3" s="23"/>
      <c r="G3" s="24"/>
      <c r="H3" s="24"/>
      <c r="I3" s="25"/>
    </row>
    <row r="4" spans="1:9" ht="22.5" customHeight="1">
      <c r="A4" s="363" t="s">
        <v>1</v>
      </c>
      <c r="B4" s="364" t="s">
        <v>2</v>
      </c>
      <c r="C4" s="364" t="s">
        <v>3</v>
      </c>
      <c r="D4" s="364"/>
      <c r="E4" s="364" t="s">
        <v>7</v>
      </c>
      <c r="F4" s="364"/>
      <c r="G4" s="364" t="s">
        <v>9</v>
      </c>
      <c r="H4" s="364"/>
      <c r="I4" s="372" t="s">
        <v>12</v>
      </c>
    </row>
    <row r="5" spans="1:9" ht="22.5" customHeight="1">
      <c r="A5" s="363"/>
      <c r="B5" s="364"/>
      <c r="C5" s="364" t="s">
        <v>4</v>
      </c>
      <c r="D5" s="364"/>
      <c r="E5" s="364" t="s">
        <v>8</v>
      </c>
      <c r="F5" s="364"/>
      <c r="G5" s="364" t="s">
        <v>10</v>
      </c>
      <c r="H5" s="364"/>
      <c r="I5" s="372"/>
    </row>
    <row r="6" spans="1:9" ht="22.5" customHeight="1" thickBot="1">
      <c r="A6" s="376"/>
      <c r="B6" s="377"/>
      <c r="C6" s="26"/>
      <c r="D6" s="27" t="s">
        <v>5</v>
      </c>
      <c r="E6" s="27"/>
      <c r="F6" s="27" t="s">
        <v>5</v>
      </c>
      <c r="G6" s="27"/>
      <c r="H6" s="27" t="s">
        <v>11</v>
      </c>
      <c r="I6" s="373"/>
    </row>
    <row r="7" spans="1:9" ht="22.5" customHeight="1" thickTop="1">
      <c r="A7" s="375" t="s">
        <v>19</v>
      </c>
      <c r="B7" s="19" t="s">
        <v>41</v>
      </c>
      <c r="C7" s="28">
        <v>0</v>
      </c>
      <c r="D7" s="16" t="s">
        <v>42</v>
      </c>
      <c r="E7" s="16">
        <v>1</v>
      </c>
      <c r="F7" s="16" t="s">
        <v>43</v>
      </c>
      <c r="G7" s="17">
        <v>249900</v>
      </c>
      <c r="H7" s="16" t="s">
        <v>31</v>
      </c>
      <c r="I7" s="18">
        <f>INT(C7*E7*G7)</f>
        <v>0</v>
      </c>
    </row>
    <row r="8" spans="1:9" ht="22.5" customHeight="1">
      <c r="A8" s="363"/>
      <c r="B8" s="20" t="s">
        <v>44</v>
      </c>
      <c r="C8" s="1">
        <f>C3</f>
        <v>8</v>
      </c>
      <c r="D8" s="2" t="s">
        <v>6</v>
      </c>
      <c r="E8" s="2">
        <v>0.25</v>
      </c>
      <c r="F8" s="2" t="s">
        <v>26</v>
      </c>
      <c r="G8" s="3">
        <v>249900</v>
      </c>
      <c r="H8" s="2" t="s">
        <v>31</v>
      </c>
      <c r="I8" s="4">
        <f t="shared" ref="I8:I15" si="0">INT(C8*E8*G8)</f>
        <v>499800</v>
      </c>
    </row>
    <row r="9" spans="1:9" ht="22.5" customHeight="1">
      <c r="A9" s="363"/>
      <c r="B9" s="20" t="s">
        <v>45</v>
      </c>
      <c r="C9" s="8"/>
      <c r="D9" s="9"/>
      <c r="E9" s="9"/>
      <c r="F9" s="9"/>
      <c r="G9" s="10"/>
      <c r="H9" s="9"/>
      <c r="I9" s="11"/>
    </row>
    <row r="10" spans="1:9" ht="22.5" customHeight="1">
      <c r="A10" s="363"/>
      <c r="B10" s="20" t="s">
        <v>14</v>
      </c>
      <c r="C10" s="1">
        <f>C3</f>
        <v>8</v>
      </c>
      <c r="D10" s="2" t="s">
        <v>6</v>
      </c>
      <c r="E10" s="2">
        <v>0.2</v>
      </c>
      <c r="F10" s="2" t="s">
        <v>26</v>
      </c>
      <c r="G10" s="3">
        <v>249900</v>
      </c>
      <c r="H10" s="2" t="s">
        <v>27</v>
      </c>
      <c r="I10" s="4">
        <f t="shared" si="0"/>
        <v>399840</v>
      </c>
    </row>
    <row r="11" spans="1:9" ht="22.5" customHeight="1">
      <c r="A11" s="363"/>
      <c r="B11" s="20" t="s">
        <v>13</v>
      </c>
      <c r="C11" s="1">
        <f>C3</f>
        <v>8</v>
      </c>
      <c r="D11" s="2" t="s">
        <v>6</v>
      </c>
      <c r="E11" s="2">
        <v>0.2</v>
      </c>
      <c r="F11" s="2" t="s">
        <v>26</v>
      </c>
      <c r="G11" s="3">
        <v>140862</v>
      </c>
      <c r="H11" s="2" t="s">
        <v>28</v>
      </c>
      <c r="I11" s="4">
        <f t="shared" si="0"/>
        <v>225379</v>
      </c>
    </row>
    <row r="12" spans="1:9" ht="22.5" customHeight="1">
      <c r="A12" s="363"/>
      <c r="B12" s="20" t="s">
        <v>47</v>
      </c>
      <c r="C12" s="29">
        <v>1</v>
      </c>
      <c r="D12" s="2" t="s">
        <v>42</v>
      </c>
      <c r="E12" s="2">
        <v>1</v>
      </c>
      <c r="F12" s="2" t="s">
        <v>48</v>
      </c>
      <c r="G12" s="3">
        <v>249900</v>
      </c>
      <c r="H12" s="2" t="s">
        <v>31</v>
      </c>
      <c r="I12" s="4">
        <f>INT(C12*E12*G12)</f>
        <v>249900</v>
      </c>
    </row>
    <row r="13" spans="1:9" ht="22.5" customHeight="1">
      <c r="A13" s="363"/>
      <c r="B13" s="20" t="s">
        <v>50</v>
      </c>
      <c r="C13" s="1">
        <f>C3</f>
        <v>8</v>
      </c>
      <c r="D13" s="2" t="s">
        <v>6</v>
      </c>
      <c r="E13" s="2">
        <v>0.05</v>
      </c>
      <c r="F13" s="2" t="s">
        <v>26</v>
      </c>
      <c r="G13" s="3">
        <v>249900</v>
      </c>
      <c r="H13" s="2" t="s">
        <v>30</v>
      </c>
      <c r="I13" s="4">
        <f>INT(C13*E13*G13)</f>
        <v>99960</v>
      </c>
    </row>
    <row r="14" spans="1:9" ht="22.5" customHeight="1">
      <c r="A14" s="363"/>
      <c r="B14" s="21" t="s">
        <v>15</v>
      </c>
      <c r="C14" s="12"/>
      <c r="D14" s="9"/>
      <c r="E14" s="13"/>
      <c r="F14" s="9"/>
      <c r="G14" s="13"/>
      <c r="H14" s="14"/>
      <c r="I14" s="4">
        <f>SUM(I7:I13)</f>
        <v>1474879</v>
      </c>
    </row>
    <row r="15" spans="1:9" ht="22.5" customHeight="1">
      <c r="A15" s="370" t="s">
        <v>20</v>
      </c>
      <c r="B15" s="20" t="s">
        <v>16</v>
      </c>
      <c r="C15" s="2">
        <v>1</v>
      </c>
      <c r="D15" s="2" t="s">
        <v>32</v>
      </c>
      <c r="E15" s="2">
        <v>3</v>
      </c>
      <c r="F15" s="2" t="s">
        <v>33</v>
      </c>
      <c r="G15" s="5">
        <v>10000</v>
      </c>
      <c r="H15" s="2" t="s">
        <v>34</v>
      </c>
      <c r="I15" s="4">
        <f t="shared" si="0"/>
        <v>30000</v>
      </c>
    </row>
    <row r="16" spans="1:9" ht="22.5" customHeight="1">
      <c r="A16" s="363"/>
      <c r="B16" s="20" t="s">
        <v>17</v>
      </c>
      <c r="C16" s="12"/>
      <c r="D16" s="13"/>
      <c r="E16" s="13"/>
      <c r="F16" s="13"/>
      <c r="G16" s="13"/>
      <c r="H16" s="13"/>
      <c r="I16" s="11"/>
    </row>
    <row r="17" spans="1:9" ht="22.5" customHeight="1">
      <c r="A17" s="363"/>
      <c r="B17" s="21" t="s">
        <v>18</v>
      </c>
      <c r="C17" s="329"/>
      <c r="D17" s="329"/>
      <c r="E17" s="329"/>
      <c r="F17" s="329"/>
      <c r="G17" s="329"/>
      <c r="H17" s="329"/>
      <c r="I17" s="4">
        <f>SUM(I15:I16)</f>
        <v>30000</v>
      </c>
    </row>
    <row r="18" spans="1:9" ht="22.5" customHeight="1">
      <c r="A18" s="361" t="s">
        <v>51</v>
      </c>
      <c r="B18" s="362"/>
      <c r="C18" s="29">
        <v>1100</v>
      </c>
      <c r="D18" s="2" t="s">
        <v>46</v>
      </c>
      <c r="E18" s="2">
        <v>150</v>
      </c>
      <c r="F18" s="2" t="s">
        <v>49</v>
      </c>
      <c r="G18" s="3">
        <v>140862</v>
      </c>
      <c r="H18" s="2" t="s">
        <v>29</v>
      </c>
      <c r="I18" s="4">
        <f>INT(C18/E18*G18)</f>
        <v>1032988</v>
      </c>
    </row>
    <row r="19" spans="1:9" ht="22.5" customHeight="1">
      <c r="A19" s="363" t="s">
        <v>21</v>
      </c>
      <c r="B19" s="364"/>
      <c r="C19" s="329" t="s">
        <v>35</v>
      </c>
      <c r="D19" s="329"/>
      <c r="E19" s="329"/>
      <c r="F19" s="329"/>
      <c r="G19" s="329"/>
      <c r="H19" s="329"/>
      <c r="I19" s="6">
        <f>INT(I14*1.1)</f>
        <v>1622366</v>
      </c>
    </row>
    <row r="20" spans="1:9" ht="22.5" customHeight="1">
      <c r="A20" s="363" t="s">
        <v>22</v>
      </c>
      <c r="B20" s="364"/>
      <c r="C20" s="329" t="s">
        <v>36</v>
      </c>
      <c r="D20" s="329"/>
      <c r="E20" s="329"/>
      <c r="F20" s="329"/>
      <c r="G20" s="329"/>
      <c r="H20" s="329"/>
      <c r="I20" s="6">
        <f>INT((I14+I19)*0.2)</f>
        <v>619449</v>
      </c>
    </row>
    <row r="21" spans="1:9" ht="22.5" customHeight="1">
      <c r="A21" s="363" t="s">
        <v>23</v>
      </c>
      <c r="B21" s="364"/>
      <c r="C21" s="329" t="s">
        <v>52</v>
      </c>
      <c r="D21" s="329"/>
      <c r="E21" s="329"/>
      <c r="F21" s="329"/>
      <c r="G21" s="329"/>
      <c r="H21" s="329"/>
      <c r="I21" s="6">
        <f>SUM(I14,I17,I19,I20,I18)</f>
        <v>4779682</v>
      </c>
    </row>
    <row r="22" spans="1:9" ht="22.5" customHeight="1">
      <c r="A22" s="363" t="s">
        <v>24</v>
      </c>
      <c r="B22" s="364"/>
      <c r="C22" s="329" t="s">
        <v>37</v>
      </c>
      <c r="D22" s="329"/>
      <c r="E22" s="329"/>
      <c r="F22" s="329"/>
      <c r="G22" s="329"/>
      <c r="H22" s="329"/>
      <c r="I22" s="6">
        <f>INT(I21*0.1)</f>
        <v>477968</v>
      </c>
    </row>
    <row r="23" spans="1:9" ht="22.5" customHeight="1">
      <c r="A23" s="363" t="s">
        <v>25</v>
      </c>
      <c r="B23" s="364"/>
      <c r="C23" s="329"/>
      <c r="D23" s="329"/>
      <c r="E23" s="329"/>
      <c r="F23" s="329"/>
      <c r="G23" s="329"/>
      <c r="H23" s="329"/>
      <c r="I23" s="6">
        <f>SUM(I21:I22)</f>
        <v>5257650</v>
      </c>
    </row>
    <row r="24" spans="1:9" ht="22.5" customHeight="1" thickBot="1">
      <c r="A24" s="313" t="s">
        <v>38</v>
      </c>
      <c r="B24" s="314"/>
      <c r="C24" s="339" t="s">
        <v>39</v>
      </c>
      <c r="D24" s="339"/>
      <c r="E24" s="339"/>
      <c r="F24" s="339"/>
      <c r="G24" s="339"/>
      <c r="H24" s="339"/>
      <c r="I24" s="7">
        <f>ROUNDDOWN(I23,-3)</f>
        <v>5257000</v>
      </c>
    </row>
  </sheetData>
  <mergeCells count="28">
    <mergeCell ref="A1:I1"/>
    <mergeCell ref="A3:B3"/>
    <mergeCell ref="C3:D3"/>
    <mergeCell ref="A4:A6"/>
    <mergeCell ref="B4:B6"/>
    <mergeCell ref="C4:D4"/>
    <mergeCell ref="E4:F4"/>
    <mergeCell ref="G4:H4"/>
    <mergeCell ref="I4:I6"/>
    <mergeCell ref="C5:D5"/>
    <mergeCell ref="E5:F5"/>
    <mergeCell ref="G5:H5"/>
    <mergeCell ref="A7:A14"/>
    <mergeCell ref="A15:A17"/>
    <mergeCell ref="C17:H17"/>
    <mergeCell ref="A24:B24"/>
    <mergeCell ref="C24:H24"/>
    <mergeCell ref="A19:B19"/>
    <mergeCell ref="C19:H19"/>
    <mergeCell ref="A20:B20"/>
    <mergeCell ref="C20:H20"/>
    <mergeCell ref="A21:B21"/>
    <mergeCell ref="C21:H21"/>
    <mergeCell ref="A18:B18"/>
    <mergeCell ref="A22:B22"/>
    <mergeCell ref="C22:H22"/>
    <mergeCell ref="A23:B23"/>
    <mergeCell ref="C23:H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39"/>
  <sheetViews>
    <sheetView view="pageBreakPreview" zoomScaleNormal="100" zoomScaleSheetLayoutView="100" workbookViewId="0">
      <selection activeCell="B4" sqref="B4:B6"/>
    </sheetView>
  </sheetViews>
  <sheetFormatPr defaultRowHeight="16.5"/>
  <cols>
    <col min="1" max="1" width="4.625" style="42" customWidth="1"/>
    <col min="2" max="2" width="18.125" style="42" customWidth="1"/>
    <col min="3" max="3" width="7" style="42" customWidth="1"/>
    <col min="4" max="4" width="4" style="42" customWidth="1"/>
    <col min="5" max="5" width="6" style="42" customWidth="1"/>
    <col min="6" max="6" width="7.625" style="42" customWidth="1"/>
    <col min="7" max="7" width="10" style="42" customWidth="1"/>
    <col min="8" max="8" width="12.25" style="42" customWidth="1"/>
    <col min="9" max="9" width="5.75" style="42" customWidth="1"/>
    <col min="10" max="10" width="11.375" style="42" customWidth="1"/>
    <col min="11" max="16384" width="9" style="42"/>
  </cols>
  <sheetData>
    <row r="1" spans="1:13" ht="29.25" customHeight="1">
      <c r="A1" s="381" t="s">
        <v>405</v>
      </c>
      <c r="B1" s="381"/>
      <c r="C1" s="381"/>
      <c r="D1" s="381"/>
      <c r="E1" s="381"/>
      <c r="F1" s="381"/>
      <c r="G1" s="381"/>
      <c r="H1" s="381"/>
      <c r="I1" s="381"/>
      <c r="J1" s="381"/>
    </row>
    <row r="2" spans="1:13" ht="17.25" thickBot="1"/>
    <row r="3" spans="1:13" ht="22.5" customHeight="1">
      <c r="A3" s="382" t="s">
        <v>0</v>
      </c>
      <c r="B3" s="383"/>
      <c r="C3" s="399">
        <v>50</v>
      </c>
      <c r="D3" s="400"/>
      <c r="E3" s="22" t="s">
        <v>6</v>
      </c>
      <c r="F3" s="39" t="s">
        <v>67</v>
      </c>
      <c r="G3" s="401" t="s">
        <v>109</v>
      </c>
      <c r="H3" s="401"/>
      <c r="I3" s="401"/>
      <c r="J3" s="402"/>
    </row>
    <row r="4" spans="1:13" ht="22.5" customHeight="1">
      <c r="A4" s="363" t="s">
        <v>1</v>
      </c>
      <c r="B4" s="364" t="s">
        <v>2</v>
      </c>
      <c r="C4" s="364" t="s">
        <v>3</v>
      </c>
      <c r="D4" s="364"/>
      <c r="E4" s="364" t="s">
        <v>7</v>
      </c>
      <c r="F4" s="364"/>
      <c r="G4" s="364" t="s">
        <v>9</v>
      </c>
      <c r="H4" s="364"/>
      <c r="I4" s="378" t="s">
        <v>54</v>
      </c>
      <c r="J4" s="372" t="s">
        <v>12</v>
      </c>
    </row>
    <row r="5" spans="1:13" ht="22.5" customHeight="1">
      <c r="A5" s="363"/>
      <c r="B5" s="364"/>
      <c r="C5" s="374" t="s">
        <v>4</v>
      </c>
      <c r="D5" s="374"/>
      <c r="E5" s="374" t="s">
        <v>8</v>
      </c>
      <c r="F5" s="374"/>
      <c r="G5" s="364" t="s">
        <v>10</v>
      </c>
      <c r="H5" s="364"/>
      <c r="I5" s="379"/>
      <c r="J5" s="372"/>
    </row>
    <row r="6" spans="1:13" ht="22.5" customHeight="1" thickBot="1">
      <c r="A6" s="376"/>
      <c r="B6" s="377"/>
      <c r="C6" s="26"/>
      <c r="D6" s="201" t="s">
        <v>5</v>
      </c>
      <c r="E6" s="201"/>
      <c r="F6" s="201" t="s">
        <v>5</v>
      </c>
      <c r="G6" s="201"/>
      <c r="H6" s="201" t="s">
        <v>11</v>
      </c>
      <c r="I6" s="380"/>
      <c r="J6" s="373"/>
      <c r="K6" s="64"/>
    </row>
    <row r="7" spans="1:13" ht="22.5" customHeight="1" thickTop="1">
      <c r="A7" s="392" t="s">
        <v>19</v>
      </c>
      <c r="B7" s="19" t="s">
        <v>81</v>
      </c>
      <c r="C7" s="15">
        <f>C3</f>
        <v>50</v>
      </c>
      <c r="D7" s="193" t="s">
        <v>6</v>
      </c>
      <c r="E7" s="193">
        <v>0.01</v>
      </c>
      <c r="F7" s="193" t="s">
        <v>26</v>
      </c>
      <c r="G7" s="17">
        <v>232210</v>
      </c>
      <c r="H7" s="193" t="s">
        <v>53</v>
      </c>
      <c r="I7" s="37"/>
      <c r="J7" s="18">
        <f>INT((C7*E7*G7)+(C7*E7*G7*I7))</f>
        <v>116105</v>
      </c>
      <c r="K7" s="42" t="s">
        <v>95</v>
      </c>
    </row>
    <row r="8" spans="1:13" ht="22.5" customHeight="1">
      <c r="A8" s="391"/>
      <c r="B8" s="20" t="s">
        <v>80</v>
      </c>
      <c r="C8" s="212">
        <v>1</v>
      </c>
      <c r="D8" s="197" t="s">
        <v>32</v>
      </c>
      <c r="E8" s="50">
        <v>1</v>
      </c>
      <c r="F8" s="197" t="s">
        <v>48</v>
      </c>
      <c r="G8" s="3">
        <f>G7</f>
        <v>232210</v>
      </c>
      <c r="H8" s="197" t="s">
        <v>53</v>
      </c>
      <c r="I8" s="197"/>
      <c r="J8" s="4">
        <f>INT(C8*E8*G8)</f>
        <v>232210</v>
      </c>
      <c r="K8" s="42" t="s">
        <v>110</v>
      </c>
    </row>
    <row r="9" spans="1:13" ht="22.5" customHeight="1">
      <c r="A9" s="391"/>
      <c r="B9" s="157" t="s">
        <v>425</v>
      </c>
      <c r="C9" s="210">
        <v>5</v>
      </c>
      <c r="D9" s="204" t="s">
        <v>6</v>
      </c>
      <c r="E9" s="197">
        <v>0.05</v>
      </c>
      <c r="F9" s="197" t="s">
        <v>26</v>
      </c>
      <c r="G9" s="3">
        <f>G7</f>
        <v>232210</v>
      </c>
      <c r="H9" s="197" t="s">
        <v>53</v>
      </c>
      <c r="I9" s="38"/>
      <c r="J9" s="18">
        <f>INT((C9*E9*G9)+(C9*E9*G9*I9))</f>
        <v>58052</v>
      </c>
    </row>
    <row r="10" spans="1:13" ht="22.5" customHeight="1">
      <c r="A10" s="391"/>
      <c r="B10" s="154" t="s">
        <v>426</v>
      </c>
      <c r="C10" s="216">
        <f>C3-C9</f>
        <v>45</v>
      </c>
      <c r="D10" s="204" t="s">
        <v>6</v>
      </c>
      <c r="E10" s="204">
        <v>0.01</v>
      </c>
      <c r="F10" s="204" t="s">
        <v>26</v>
      </c>
      <c r="G10" s="3">
        <f>G8</f>
        <v>232210</v>
      </c>
      <c r="H10" s="204" t="s">
        <v>53</v>
      </c>
      <c r="I10" s="214"/>
      <c r="J10" s="18">
        <f>INT((C10*E10*G10)+(C10*E10*G10*I10))</f>
        <v>104494</v>
      </c>
    </row>
    <row r="11" spans="1:13" ht="22.5" customHeight="1">
      <c r="A11" s="391"/>
      <c r="B11" s="51" t="s">
        <v>44</v>
      </c>
      <c r="C11" s="57"/>
      <c r="D11" s="195"/>
      <c r="E11" s="195"/>
      <c r="F11" s="195"/>
      <c r="G11" s="59"/>
      <c r="H11" s="195"/>
      <c r="I11" s="196"/>
      <c r="J11" s="52"/>
    </row>
    <row r="12" spans="1:13" ht="22.5" customHeight="1">
      <c r="A12" s="391"/>
      <c r="B12" s="65" t="s">
        <v>406</v>
      </c>
      <c r="C12" s="215">
        <f>C9</f>
        <v>5</v>
      </c>
      <c r="D12" s="54" t="s">
        <v>6</v>
      </c>
      <c r="E12" s="54">
        <v>0.16</v>
      </c>
      <c r="F12" s="54" t="s">
        <v>26</v>
      </c>
      <c r="G12" s="55">
        <v>397008</v>
      </c>
      <c r="H12" s="54" t="s">
        <v>416</v>
      </c>
      <c r="I12" s="61">
        <f>H37</f>
        <v>0.3</v>
      </c>
      <c r="J12" s="56">
        <f>INT((C12*E12*G12)+(C12*E12*G12*I12))</f>
        <v>412888</v>
      </c>
      <c r="L12" s="42" t="s">
        <v>74</v>
      </c>
    </row>
    <row r="13" spans="1:13" ht="22.5" customHeight="1">
      <c r="A13" s="391"/>
      <c r="B13" s="65" t="s">
        <v>407</v>
      </c>
      <c r="C13" s="213">
        <v>5</v>
      </c>
      <c r="D13" s="54" t="s">
        <v>6</v>
      </c>
      <c r="E13" s="54">
        <v>0.03</v>
      </c>
      <c r="F13" s="54" t="s">
        <v>26</v>
      </c>
      <c r="G13" s="55">
        <v>397008</v>
      </c>
      <c r="H13" s="54" t="s">
        <v>416</v>
      </c>
      <c r="I13" s="61">
        <f>H38</f>
        <v>0.2</v>
      </c>
      <c r="J13" s="56">
        <f t="shared" ref="J13" si="0">INT((C13*E13*G13)+(C13*E13*G13*I13))</f>
        <v>71461</v>
      </c>
    </row>
    <row r="14" spans="1:13" ht="22.5" customHeight="1">
      <c r="A14" s="391"/>
      <c r="B14" s="66" t="s">
        <v>408</v>
      </c>
      <c r="C14" s="15">
        <f>C10-C13</f>
        <v>40</v>
      </c>
      <c r="D14" s="193" t="s">
        <v>6</v>
      </c>
      <c r="E14" s="193">
        <v>0.03</v>
      </c>
      <c r="F14" s="193" t="s">
        <v>26</v>
      </c>
      <c r="G14" s="62">
        <f>G13</f>
        <v>397008</v>
      </c>
      <c r="H14" s="193" t="s">
        <v>416</v>
      </c>
      <c r="I14" s="194"/>
      <c r="J14" s="56">
        <f>INT((C14*E14*G14)+(C14*E14*G14*I14))</f>
        <v>476409</v>
      </c>
      <c r="L14" s="42" t="s">
        <v>75</v>
      </c>
      <c r="M14" s="44">
        <v>8.3300000000000006E-3</v>
      </c>
    </row>
    <row r="15" spans="1:13" ht="22.5" customHeight="1">
      <c r="A15" s="391"/>
      <c r="B15" s="51" t="s">
        <v>305</v>
      </c>
      <c r="C15" s="195"/>
      <c r="D15" s="195"/>
      <c r="E15" s="195"/>
      <c r="F15" s="195"/>
      <c r="G15" s="59"/>
      <c r="H15" s="195"/>
      <c r="I15" s="195"/>
      <c r="J15" s="52"/>
      <c r="L15" s="42" t="s">
        <v>76</v>
      </c>
      <c r="M15" s="42" t="s">
        <v>79</v>
      </c>
    </row>
    <row r="16" spans="1:13" ht="22.5" customHeight="1">
      <c r="A16" s="391"/>
      <c r="B16" s="65" t="s">
        <v>417</v>
      </c>
      <c r="C16" s="53">
        <f>C9</f>
        <v>5</v>
      </c>
      <c r="D16" s="54" t="s">
        <v>6</v>
      </c>
      <c r="E16" s="54">
        <v>0.21</v>
      </c>
      <c r="F16" s="54" t="s">
        <v>26</v>
      </c>
      <c r="G16" s="55">
        <f>G12</f>
        <v>397008</v>
      </c>
      <c r="H16" s="54" t="s">
        <v>416</v>
      </c>
      <c r="I16" s="61">
        <f>H37</f>
        <v>0.3</v>
      </c>
      <c r="J16" s="56">
        <f>INT((C16*E16*G16)+(C16*E16*G16*I16))</f>
        <v>541915</v>
      </c>
    </row>
    <row r="17" spans="1:13" ht="22.5" customHeight="1">
      <c r="A17" s="391"/>
      <c r="B17" s="65" t="s">
        <v>418</v>
      </c>
      <c r="C17" s="53">
        <f>C13</f>
        <v>5</v>
      </c>
      <c r="D17" s="54" t="s">
        <v>6</v>
      </c>
      <c r="E17" s="54">
        <v>0.04</v>
      </c>
      <c r="F17" s="54" t="s">
        <v>26</v>
      </c>
      <c r="G17" s="55">
        <f>G12</f>
        <v>397008</v>
      </c>
      <c r="H17" s="54" t="s">
        <v>416</v>
      </c>
      <c r="I17" s="61">
        <f>H38</f>
        <v>0.2</v>
      </c>
      <c r="J17" s="56">
        <f t="shared" ref="J17:J18" si="1">INT((C17*E17*G17)+(C17*E17*G17*I17))</f>
        <v>95281</v>
      </c>
    </row>
    <row r="18" spans="1:13" ht="22.5" customHeight="1">
      <c r="A18" s="391"/>
      <c r="B18" s="65" t="s">
        <v>419</v>
      </c>
      <c r="C18" s="53">
        <f>C14</f>
        <v>40</v>
      </c>
      <c r="D18" s="54" t="s">
        <v>6</v>
      </c>
      <c r="E18" s="54">
        <v>0.04</v>
      </c>
      <c r="F18" s="54" t="s">
        <v>26</v>
      </c>
      <c r="G18" s="55">
        <f>G12</f>
        <v>397008</v>
      </c>
      <c r="H18" s="54" t="s">
        <v>416</v>
      </c>
      <c r="I18" s="61"/>
      <c r="J18" s="56">
        <f t="shared" si="1"/>
        <v>635212</v>
      </c>
    </row>
    <row r="19" spans="1:13" ht="22.5" customHeight="1">
      <c r="A19" s="391"/>
      <c r="B19" s="67" t="s">
        <v>420</v>
      </c>
      <c r="C19" s="217">
        <v>200</v>
      </c>
      <c r="D19" s="193" t="s">
        <v>46</v>
      </c>
      <c r="E19" s="193">
        <v>0.67</v>
      </c>
      <c r="F19" s="193" t="s">
        <v>421</v>
      </c>
      <c r="G19" s="17">
        <v>164798</v>
      </c>
      <c r="H19" s="193" t="s">
        <v>28</v>
      </c>
      <c r="I19" s="194"/>
      <c r="J19" s="56">
        <f>INT(C19*E19*G19/100)</f>
        <v>220829</v>
      </c>
    </row>
    <row r="20" spans="1:13" ht="22.5" customHeight="1">
      <c r="A20" s="391"/>
      <c r="B20" s="67" t="s">
        <v>50</v>
      </c>
      <c r="C20" s="15">
        <f>C3</f>
        <v>50</v>
      </c>
      <c r="D20" s="193" t="s">
        <v>6</v>
      </c>
      <c r="E20" s="193">
        <v>0.02</v>
      </c>
      <c r="F20" s="193" t="s">
        <v>26</v>
      </c>
      <c r="G20" s="17">
        <f>G7</f>
        <v>232210</v>
      </c>
      <c r="H20" s="54" t="s">
        <v>53</v>
      </c>
      <c r="I20" s="191"/>
      <c r="J20" s="4">
        <f>C20*E20*G20</f>
        <v>232210</v>
      </c>
    </row>
    <row r="21" spans="1:13" ht="19.5" customHeight="1">
      <c r="A21" s="391"/>
      <c r="B21" s="200" t="s">
        <v>15</v>
      </c>
      <c r="C21" s="208"/>
      <c r="D21" s="207"/>
      <c r="E21" s="207"/>
      <c r="F21" s="207"/>
      <c r="G21" s="10"/>
      <c r="H21" s="205"/>
      <c r="I21" s="183"/>
      <c r="J21" s="4">
        <f>SUM(J7:J20)</f>
        <v>3197066</v>
      </c>
    </row>
    <row r="22" spans="1:13" ht="22.5" customHeight="1">
      <c r="A22" s="390" t="s">
        <v>402</v>
      </c>
      <c r="B22" s="67" t="s">
        <v>409</v>
      </c>
      <c r="C22" s="15">
        <f>C3</f>
        <v>50</v>
      </c>
      <c r="D22" s="193" t="s">
        <v>411</v>
      </c>
      <c r="E22" s="193">
        <v>0.1</v>
      </c>
      <c r="F22" s="193" t="s">
        <v>412</v>
      </c>
      <c r="G22" s="17">
        <v>7300</v>
      </c>
      <c r="H22" s="193" t="s">
        <v>413</v>
      </c>
      <c r="I22" s="37"/>
      <c r="J22" s="4">
        <f>INT(C22*E22*G22)</f>
        <v>36500</v>
      </c>
    </row>
    <row r="23" spans="1:13" ht="22.5" customHeight="1">
      <c r="A23" s="391"/>
      <c r="B23" s="67" t="s">
        <v>410</v>
      </c>
      <c r="C23" s="209">
        <f>J22</f>
        <v>36500</v>
      </c>
      <c r="D23" s="193" t="s">
        <v>414</v>
      </c>
      <c r="E23" s="193">
        <v>10</v>
      </c>
      <c r="F23" s="193" t="s">
        <v>415</v>
      </c>
      <c r="G23" s="17"/>
      <c r="H23" s="193"/>
      <c r="I23" s="37"/>
      <c r="J23" s="4">
        <f>INT(C23*E23%)</f>
        <v>3650</v>
      </c>
    </row>
    <row r="24" spans="1:13" ht="22.5" customHeight="1">
      <c r="A24" s="391"/>
      <c r="B24" s="20" t="s">
        <v>403</v>
      </c>
      <c r="C24" s="197">
        <v>1</v>
      </c>
      <c r="D24" s="197" t="s">
        <v>32</v>
      </c>
      <c r="E24" s="212">
        <v>2</v>
      </c>
      <c r="F24" s="197" t="s">
        <v>33</v>
      </c>
      <c r="G24" s="5">
        <v>20000</v>
      </c>
      <c r="H24" s="197" t="s">
        <v>404</v>
      </c>
      <c r="I24" s="197"/>
      <c r="J24" s="4">
        <f>INT(C24*E24*G24)</f>
        <v>40000</v>
      </c>
      <c r="L24" s="42" t="s">
        <v>77</v>
      </c>
    </row>
    <row r="25" spans="1:13">
      <c r="A25" s="375"/>
      <c r="B25" s="200" t="s">
        <v>18</v>
      </c>
      <c r="C25" s="206"/>
      <c r="D25" s="207"/>
      <c r="E25" s="207"/>
      <c r="F25" s="207"/>
      <c r="G25" s="189"/>
      <c r="H25" s="205"/>
      <c r="I25" s="197"/>
      <c r="J25" s="4">
        <f>SUM(J22:J24)</f>
        <v>80150</v>
      </c>
    </row>
    <row r="26" spans="1:13" ht="22.5" customHeight="1">
      <c r="A26" s="363" t="s">
        <v>21</v>
      </c>
      <c r="B26" s="364"/>
      <c r="C26" s="329" t="s">
        <v>35</v>
      </c>
      <c r="D26" s="329"/>
      <c r="E26" s="329"/>
      <c r="F26" s="329"/>
      <c r="G26" s="329"/>
      <c r="H26" s="329"/>
      <c r="I26" s="198"/>
      <c r="J26" s="6">
        <f>INT(J21*1.1)</f>
        <v>3516772</v>
      </c>
      <c r="L26" s="42" t="s">
        <v>78</v>
      </c>
      <c r="M26" s="43">
        <v>1.6000000000000001E-3</v>
      </c>
    </row>
    <row r="27" spans="1:13" ht="22.5" customHeight="1">
      <c r="A27" s="363" t="s">
        <v>22</v>
      </c>
      <c r="B27" s="364"/>
      <c r="C27" s="329" t="s">
        <v>36</v>
      </c>
      <c r="D27" s="329"/>
      <c r="E27" s="329"/>
      <c r="F27" s="329"/>
      <c r="G27" s="329"/>
      <c r="H27" s="329"/>
      <c r="I27" s="198"/>
      <c r="J27" s="6">
        <f>INT((J21+J26)*20%)</f>
        <v>1342767</v>
      </c>
    </row>
    <row r="28" spans="1:13" ht="22.5" customHeight="1">
      <c r="A28" s="363" t="s">
        <v>68</v>
      </c>
      <c r="B28" s="364"/>
      <c r="C28" s="329" t="s">
        <v>285</v>
      </c>
      <c r="D28" s="329"/>
      <c r="E28" s="329"/>
      <c r="F28" s="329"/>
      <c r="G28" s="329"/>
      <c r="H28" s="329"/>
      <c r="I28" s="198"/>
      <c r="J28" s="6">
        <f>SUM(J21,J25:J27)</f>
        <v>8136755</v>
      </c>
      <c r="L28" s="42" t="s">
        <v>61</v>
      </c>
    </row>
    <row r="29" spans="1:13" ht="22.5" customHeight="1">
      <c r="A29" s="361" t="s">
        <v>69</v>
      </c>
      <c r="B29" s="362"/>
      <c r="C29" s="366" t="s">
        <v>71</v>
      </c>
      <c r="D29" s="367"/>
      <c r="E29" s="368">
        <f>INT(J28*M14)</f>
        <v>67779</v>
      </c>
      <c r="F29" s="369"/>
      <c r="G29" s="40" t="s">
        <v>72</v>
      </c>
      <c r="H29" s="199">
        <f>INT(J28*M26)</f>
        <v>13018</v>
      </c>
      <c r="I29" s="198"/>
      <c r="J29" s="6">
        <f>SUM(E29,H29)</f>
        <v>80797</v>
      </c>
    </row>
    <row r="30" spans="1:13" ht="22.5" customHeight="1">
      <c r="A30" s="361" t="s">
        <v>23</v>
      </c>
      <c r="B30" s="362"/>
      <c r="C30" s="329" t="s">
        <v>73</v>
      </c>
      <c r="D30" s="329"/>
      <c r="E30" s="329"/>
      <c r="F30" s="329"/>
      <c r="G30" s="329"/>
      <c r="H30" s="329"/>
      <c r="I30" s="198"/>
      <c r="J30" s="6">
        <f>SUM(J28:J29)</f>
        <v>8217552</v>
      </c>
    </row>
    <row r="31" spans="1:13" ht="22.5" customHeight="1">
      <c r="A31" s="363" t="s">
        <v>24</v>
      </c>
      <c r="B31" s="364"/>
      <c r="C31" s="329" t="s">
        <v>37</v>
      </c>
      <c r="D31" s="329"/>
      <c r="E31" s="329"/>
      <c r="F31" s="329"/>
      <c r="G31" s="329"/>
      <c r="H31" s="329"/>
      <c r="I31" s="198"/>
      <c r="J31" s="6">
        <f>INT(J30*0.1)</f>
        <v>821755</v>
      </c>
      <c r="L31" s="42" t="s">
        <v>57</v>
      </c>
      <c r="M31" s="42" t="s">
        <v>62</v>
      </c>
    </row>
    <row r="32" spans="1:13" ht="22.5" customHeight="1">
      <c r="A32" s="363" t="s">
        <v>25</v>
      </c>
      <c r="B32" s="364"/>
      <c r="C32" s="329"/>
      <c r="D32" s="329"/>
      <c r="E32" s="329"/>
      <c r="F32" s="329"/>
      <c r="G32" s="329"/>
      <c r="H32" s="329"/>
      <c r="I32" s="198"/>
      <c r="J32" s="6">
        <f>SUM(J30:J31)</f>
        <v>9039307</v>
      </c>
      <c r="M32" s="42" t="s">
        <v>63</v>
      </c>
    </row>
    <row r="33" spans="1:13" ht="22.5" customHeight="1" thickBot="1">
      <c r="A33" s="313" t="s">
        <v>38</v>
      </c>
      <c r="B33" s="314"/>
      <c r="C33" s="339" t="s">
        <v>39</v>
      </c>
      <c r="D33" s="339"/>
      <c r="E33" s="339"/>
      <c r="F33" s="339"/>
      <c r="G33" s="339"/>
      <c r="H33" s="339"/>
      <c r="I33" s="30"/>
      <c r="J33" s="7">
        <f>ROUNDDOWN(J32,-3)</f>
        <v>9039000</v>
      </c>
      <c r="M33" s="42" t="s">
        <v>64</v>
      </c>
    </row>
    <row r="34" spans="1:13">
      <c r="L34" s="42" t="s">
        <v>58</v>
      </c>
      <c r="M34" s="42" t="s">
        <v>427</v>
      </c>
    </row>
    <row r="35" spans="1:13" ht="17.25" thickBot="1">
      <c r="A35" s="42" t="s">
        <v>55</v>
      </c>
      <c r="M35" s="42" t="s">
        <v>429</v>
      </c>
    </row>
    <row r="36" spans="1:13" ht="17.25" thickBot="1">
      <c r="B36" s="33" t="s">
        <v>56</v>
      </c>
      <c r="C36" s="365" t="s">
        <v>60</v>
      </c>
      <c r="D36" s="365"/>
      <c r="E36" s="365"/>
      <c r="F36" s="365"/>
      <c r="G36" s="365"/>
      <c r="H36" s="34" t="s">
        <v>65</v>
      </c>
      <c r="J36" s="48"/>
      <c r="M36" s="42" t="s">
        <v>431</v>
      </c>
    </row>
    <row r="37" spans="1:13" ht="17.25" thickTop="1">
      <c r="B37" s="203" t="s">
        <v>422</v>
      </c>
      <c r="C37" s="403" t="s">
        <v>430</v>
      </c>
      <c r="D37" s="403"/>
      <c r="E37" s="403"/>
      <c r="F37" s="403"/>
      <c r="G37" s="403"/>
      <c r="H37" s="35">
        <f>IF(C37=M34,0,IF(C37=M35,0%,30%))</f>
        <v>0.3</v>
      </c>
      <c r="J37" s="49"/>
    </row>
    <row r="38" spans="1:13" ht="17.25" thickBot="1">
      <c r="B38" s="202" t="s">
        <v>423</v>
      </c>
      <c r="C38" s="404" t="s">
        <v>428</v>
      </c>
      <c r="D38" s="404"/>
      <c r="E38" s="404"/>
      <c r="F38" s="404"/>
      <c r="G38" s="404"/>
      <c r="H38" s="36">
        <f>IF(C38=M34,0,IF(C38=M35,20%,0%))</f>
        <v>0.2</v>
      </c>
    </row>
    <row r="39" spans="1:13">
      <c r="A39" s="42" t="s">
        <v>424</v>
      </c>
    </row>
  </sheetData>
  <mergeCells count="36">
    <mergeCell ref="C36:G36"/>
    <mergeCell ref="C37:G37"/>
    <mergeCell ref="C38:G38"/>
    <mergeCell ref="A31:B31"/>
    <mergeCell ref="C31:H31"/>
    <mergeCell ref="A32:B32"/>
    <mergeCell ref="C32:H32"/>
    <mergeCell ref="A33:B33"/>
    <mergeCell ref="C33:H33"/>
    <mergeCell ref="A29:B29"/>
    <mergeCell ref="C29:D29"/>
    <mergeCell ref="E29:F29"/>
    <mergeCell ref="A30:B30"/>
    <mergeCell ref="C30:H30"/>
    <mergeCell ref="A27:B27"/>
    <mergeCell ref="C27:H27"/>
    <mergeCell ref="A28:B28"/>
    <mergeCell ref="C28:H28"/>
    <mergeCell ref="A26:B26"/>
    <mergeCell ref="C26:H26"/>
    <mergeCell ref="A7:A21"/>
    <mergeCell ref="A22:A25"/>
    <mergeCell ref="A1:J1"/>
    <mergeCell ref="A3:B3"/>
    <mergeCell ref="C3:D3"/>
    <mergeCell ref="A4:A6"/>
    <mergeCell ref="B4:B6"/>
    <mergeCell ref="C4:D4"/>
    <mergeCell ref="E4:F4"/>
    <mergeCell ref="G4:H4"/>
    <mergeCell ref="I4:I6"/>
    <mergeCell ref="J4:J6"/>
    <mergeCell ref="C5:D5"/>
    <mergeCell ref="E5:F5"/>
    <mergeCell ref="G5:H5"/>
    <mergeCell ref="G3:J3"/>
  </mergeCells>
  <phoneticPr fontId="2" type="noConversion"/>
  <dataValidations count="1">
    <dataValidation type="list" allowBlank="1" showInputMessage="1" showErrorMessage="1" sqref="C37:G37 C38:G38" xr:uid="{00000000-0002-0000-0900-000000000000}">
      <formula1>$M$34:$M$36</formula1>
    </dataValidation>
  </dataValidations>
  <pageMargins left="0.59055118110236227" right="0.59055118110236227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114"/>
  <sheetViews>
    <sheetView view="pageBreakPreview" topLeftCell="A9" zoomScale="130" zoomScaleNormal="85" zoomScaleSheetLayoutView="130" workbookViewId="0">
      <selection activeCell="H9" sqref="H9"/>
    </sheetView>
  </sheetViews>
  <sheetFormatPr defaultColWidth="6.5" defaultRowHeight="24.95" customHeight="1"/>
  <cols>
    <col min="1" max="2" width="3" style="218" customWidth="1"/>
    <col min="3" max="3" width="25.375" style="218" customWidth="1"/>
    <col min="4" max="4" width="13" style="218" bestFit="1" customWidth="1"/>
    <col min="5" max="5" width="15.125" style="218" customWidth="1"/>
    <col min="6" max="6" width="6.875" style="218" customWidth="1"/>
    <col min="7" max="7" width="11.875" style="218" bestFit="1" customWidth="1"/>
    <col min="8" max="8" width="22.5" style="218" customWidth="1"/>
    <col min="9" max="9" width="18.125" style="218" customWidth="1"/>
    <col min="10" max="10" width="1.5" style="218" customWidth="1"/>
    <col min="11" max="14" width="6.125" style="218" customWidth="1"/>
    <col min="15" max="16384" width="6.5" style="218"/>
  </cols>
  <sheetData>
    <row r="1" spans="1:10" s="241" customFormat="1" ht="24.95" customHeight="1">
      <c r="A1" s="413" t="s">
        <v>540</v>
      </c>
      <c r="B1" s="413"/>
      <c r="C1" s="413"/>
      <c r="D1" s="413"/>
      <c r="E1" s="413"/>
      <c r="F1" s="413"/>
      <c r="G1" s="413"/>
      <c r="H1" s="413"/>
      <c r="I1" s="413"/>
    </row>
    <row r="2" spans="1:10" s="241" customFormat="1" ht="9.9499999999999993" customHeight="1">
      <c r="A2" s="242"/>
      <c r="B2" s="242"/>
      <c r="C2" s="248"/>
      <c r="D2" s="247"/>
      <c r="E2" s="247"/>
      <c r="F2" s="247"/>
      <c r="G2" s="247"/>
      <c r="H2" s="247"/>
      <c r="I2" s="246"/>
      <c r="J2" s="242"/>
    </row>
    <row r="3" spans="1:10" s="241" customFormat="1" ht="24.95" customHeight="1">
      <c r="A3" s="242"/>
      <c r="B3" s="413" t="s">
        <v>461</v>
      </c>
      <c r="C3" s="413"/>
      <c r="D3" s="413"/>
      <c r="E3" s="413"/>
      <c r="F3" s="413"/>
      <c r="G3" s="413"/>
      <c r="H3" s="413"/>
      <c r="I3" s="413"/>
      <c r="J3" s="242"/>
    </row>
    <row r="4" spans="1:10" s="227" customFormat="1" ht="24.95" customHeight="1" thickBot="1">
      <c r="A4" s="239"/>
      <c r="B4" s="239"/>
      <c r="C4" s="414" t="s">
        <v>451</v>
      </c>
      <c r="D4" s="414"/>
      <c r="E4" s="414"/>
      <c r="F4" s="240"/>
      <c r="G4" s="240"/>
      <c r="H4" s="240"/>
      <c r="I4" s="226" t="s">
        <v>450</v>
      </c>
      <c r="J4" s="239"/>
    </row>
    <row r="5" spans="1:10" s="227" customFormat="1" ht="20.100000000000001" customHeight="1" thickBot="1">
      <c r="A5" s="239"/>
      <c r="B5" s="239"/>
      <c r="C5" s="236" t="s">
        <v>452</v>
      </c>
      <c r="D5" s="235" t="s">
        <v>443</v>
      </c>
      <c r="E5" s="415" t="s">
        <v>442</v>
      </c>
      <c r="F5" s="416"/>
      <c r="G5" s="415" t="s">
        <v>449</v>
      </c>
      <c r="H5" s="416"/>
      <c r="I5" s="417"/>
      <c r="J5" s="239"/>
    </row>
    <row r="6" spans="1:10" s="227" customFormat="1" ht="39.950000000000003" customHeight="1" thickTop="1" thickBot="1">
      <c r="A6" s="239"/>
      <c r="B6" s="239"/>
      <c r="C6" s="249" t="s">
        <v>462</v>
      </c>
      <c r="D6" s="245">
        <v>0.02</v>
      </c>
      <c r="E6" s="418" t="s">
        <v>27</v>
      </c>
      <c r="F6" s="419"/>
      <c r="G6" s="420"/>
      <c r="H6" s="421"/>
      <c r="I6" s="422"/>
      <c r="J6" s="239"/>
    </row>
    <row r="7" spans="1:10" s="227" customFormat="1" ht="15" customHeight="1">
      <c r="A7" s="239"/>
      <c r="B7" s="239"/>
      <c r="C7" s="238"/>
      <c r="D7" s="238"/>
      <c r="E7" s="243"/>
      <c r="F7" s="243"/>
      <c r="G7" s="243"/>
      <c r="H7" s="243"/>
      <c r="I7" s="243"/>
      <c r="J7" s="239"/>
    </row>
    <row r="8" spans="1:10" s="241" customFormat="1" ht="24.95" customHeight="1">
      <c r="A8" s="242"/>
      <c r="B8" s="413" t="s">
        <v>463</v>
      </c>
      <c r="C8" s="413"/>
      <c r="D8" s="413"/>
      <c r="E8" s="413"/>
      <c r="F8" s="413"/>
      <c r="G8" s="413"/>
      <c r="H8" s="413"/>
      <c r="I8" s="413"/>
      <c r="J8" s="242"/>
    </row>
    <row r="9" spans="1:10" s="227" customFormat="1" ht="24.95" customHeight="1" thickBot="1">
      <c r="A9" s="239"/>
      <c r="B9" s="239"/>
      <c r="C9" s="414" t="s">
        <v>445</v>
      </c>
      <c r="D9" s="414"/>
      <c r="E9" s="414"/>
      <c r="F9" s="261"/>
      <c r="G9" s="261"/>
      <c r="H9" s="261"/>
      <c r="I9" s="226" t="s">
        <v>444</v>
      </c>
      <c r="J9" s="239"/>
    </row>
    <row r="10" spans="1:10" s="227" customFormat="1" ht="20.100000000000001" customHeight="1" thickBot="1">
      <c r="A10" s="239"/>
      <c r="B10" s="239"/>
      <c r="C10" s="236" t="s">
        <v>440</v>
      </c>
      <c r="D10" s="235" t="s">
        <v>443</v>
      </c>
      <c r="E10" s="415" t="s">
        <v>442</v>
      </c>
      <c r="F10" s="416"/>
      <c r="G10" s="415" t="s">
        <v>449</v>
      </c>
      <c r="H10" s="416"/>
      <c r="I10" s="417"/>
      <c r="J10" s="239"/>
    </row>
    <row r="11" spans="1:10" s="227" customFormat="1" ht="39.950000000000003" customHeight="1" thickTop="1" thickBot="1">
      <c r="A11" s="239"/>
      <c r="B11" s="239"/>
      <c r="C11" s="263" t="s">
        <v>464</v>
      </c>
      <c r="D11" s="245">
        <v>0.2</v>
      </c>
      <c r="E11" s="418" t="s">
        <v>465</v>
      </c>
      <c r="F11" s="419"/>
      <c r="G11" s="420" t="s">
        <v>466</v>
      </c>
      <c r="H11" s="421"/>
      <c r="I11" s="422"/>
      <c r="J11" s="239"/>
    </row>
    <row r="12" spans="1:10" s="227" customFormat="1" ht="23.25" customHeight="1">
      <c r="A12" s="239"/>
      <c r="B12" s="239"/>
      <c r="C12" s="405" t="s">
        <v>467</v>
      </c>
      <c r="D12" s="405"/>
      <c r="E12" s="405"/>
      <c r="F12" s="405"/>
      <c r="G12" s="405"/>
      <c r="H12" s="265"/>
      <c r="I12" s="265"/>
      <c r="J12" s="239"/>
    </row>
    <row r="13" spans="1:10" s="227" customFormat="1" ht="13.5" customHeight="1">
      <c r="A13" s="239"/>
      <c r="B13" s="239"/>
      <c r="C13" s="265"/>
      <c r="D13" s="265"/>
      <c r="E13" s="265"/>
      <c r="F13" s="265"/>
      <c r="G13" s="265"/>
      <c r="H13" s="265"/>
      <c r="I13" s="265"/>
      <c r="J13" s="239"/>
    </row>
    <row r="14" spans="1:10" ht="20.100000000000001" customHeight="1" thickBot="1">
      <c r="C14" s="406" t="s">
        <v>469</v>
      </c>
      <c r="D14" s="406"/>
      <c r="E14" s="406"/>
    </row>
    <row r="15" spans="1:10" ht="27.75" thickBot="1">
      <c r="C15" s="234" t="s">
        <v>448</v>
      </c>
      <c r="D15" s="266" t="s">
        <v>447</v>
      </c>
      <c r="E15" s="250" t="s">
        <v>470</v>
      </c>
      <c r="F15" s="407" t="s">
        <v>438</v>
      </c>
      <c r="G15" s="408"/>
      <c r="H15" s="408"/>
      <c r="I15" s="409"/>
    </row>
    <row r="16" spans="1:10" ht="45" customHeight="1" thickTop="1" thickBot="1">
      <c r="C16" s="233" t="s">
        <v>453</v>
      </c>
      <c r="D16" s="232" t="s">
        <v>457</v>
      </c>
      <c r="E16" s="251">
        <v>0.05</v>
      </c>
      <c r="F16" s="410" t="s">
        <v>471</v>
      </c>
      <c r="G16" s="411"/>
      <c r="H16" s="411"/>
      <c r="I16" s="412"/>
    </row>
    <row r="17" spans="1:10" s="227" customFormat="1" ht="15" customHeight="1">
      <c r="A17" s="239"/>
      <c r="B17" s="239"/>
      <c r="C17" s="265"/>
      <c r="D17" s="261"/>
      <c r="E17" s="261"/>
      <c r="F17" s="261"/>
      <c r="G17" s="261"/>
      <c r="H17" s="261"/>
      <c r="I17" s="243"/>
      <c r="J17" s="239"/>
    </row>
    <row r="18" spans="1:10" s="241" customFormat="1" ht="24.95" customHeight="1">
      <c r="A18" s="242"/>
      <c r="B18" s="413" t="s">
        <v>472</v>
      </c>
      <c r="C18" s="413"/>
      <c r="D18" s="413"/>
      <c r="E18" s="413"/>
      <c r="F18" s="413"/>
      <c r="G18" s="413"/>
      <c r="H18" s="413"/>
      <c r="I18" s="413"/>
      <c r="J18" s="242"/>
    </row>
    <row r="19" spans="1:10" s="227" customFormat="1" ht="24.95" customHeight="1" thickBot="1">
      <c r="A19" s="239"/>
      <c r="B19" s="239"/>
      <c r="C19" s="414" t="s">
        <v>445</v>
      </c>
      <c r="D19" s="414"/>
      <c r="E19" s="414"/>
      <c r="F19" s="261"/>
      <c r="G19" s="261"/>
      <c r="H19" s="261"/>
      <c r="I19" s="226" t="s">
        <v>444</v>
      </c>
      <c r="J19" s="239"/>
    </row>
    <row r="20" spans="1:10" s="227" customFormat="1" ht="20.100000000000001" customHeight="1" thickBot="1">
      <c r="A20" s="239"/>
      <c r="B20" s="239"/>
      <c r="C20" s="236" t="s">
        <v>440</v>
      </c>
      <c r="D20" s="235" t="s">
        <v>443</v>
      </c>
      <c r="E20" s="415" t="s">
        <v>442</v>
      </c>
      <c r="F20" s="416"/>
      <c r="G20" s="415" t="s">
        <v>449</v>
      </c>
      <c r="H20" s="416"/>
      <c r="I20" s="417"/>
      <c r="J20" s="239"/>
    </row>
    <row r="21" spans="1:10" s="227" customFormat="1" ht="39.950000000000003" customHeight="1" thickTop="1" thickBot="1">
      <c r="A21" s="239"/>
      <c r="B21" s="239"/>
      <c r="C21" s="263" t="s">
        <v>473</v>
      </c>
      <c r="D21" s="245">
        <v>0.1</v>
      </c>
      <c r="E21" s="418" t="s">
        <v>465</v>
      </c>
      <c r="F21" s="419"/>
      <c r="G21" s="420" t="s">
        <v>474</v>
      </c>
      <c r="H21" s="421"/>
      <c r="I21" s="422"/>
      <c r="J21" s="239"/>
    </row>
    <row r="22" spans="1:10" s="227" customFormat="1" ht="15" customHeight="1">
      <c r="A22" s="239"/>
      <c r="B22" s="239"/>
      <c r="C22" s="238"/>
      <c r="D22" s="238"/>
      <c r="E22" s="243"/>
      <c r="F22" s="243"/>
      <c r="G22" s="243"/>
      <c r="H22" s="243"/>
      <c r="I22" s="243"/>
      <c r="J22" s="239"/>
    </row>
    <row r="23" spans="1:10" ht="20.100000000000001" customHeight="1" thickBot="1">
      <c r="C23" s="406" t="s">
        <v>469</v>
      </c>
      <c r="D23" s="406"/>
      <c r="E23" s="406"/>
    </row>
    <row r="24" spans="1:10" ht="17.25" customHeight="1" thickBot="1">
      <c r="C24" s="234" t="s">
        <v>448</v>
      </c>
      <c r="D24" s="266" t="s">
        <v>447</v>
      </c>
      <c r="E24" s="264" t="s">
        <v>476</v>
      </c>
      <c r="F24" s="426" t="s">
        <v>432</v>
      </c>
      <c r="G24" s="427"/>
      <c r="H24" s="427"/>
      <c r="I24" s="428"/>
    </row>
    <row r="25" spans="1:10" ht="45" customHeight="1" thickTop="1" thickBot="1">
      <c r="C25" s="233" t="s">
        <v>454</v>
      </c>
      <c r="D25" s="232" t="s">
        <v>475</v>
      </c>
      <c r="E25" s="232" t="s">
        <v>477</v>
      </c>
      <c r="F25" s="425" t="s">
        <v>478</v>
      </c>
      <c r="G25" s="425"/>
      <c r="H25" s="425"/>
      <c r="I25" s="269" t="s">
        <v>479</v>
      </c>
    </row>
    <row r="26" spans="1:10" ht="20.100000000000001" customHeight="1">
      <c r="C26" s="262"/>
      <c r="D26" s="262"/>
      <c r="E26" s="262"/>
    </row>
    <row r="27" spans="1:10" s="241" customFormat="1" ht="24.95" customHeight="1">
      <c r="A27" s="242"/>
      <c r="B27" s="413" t="s">
        <v>480</v>
      </c>
      <c r="C27" s="413"/>
      <c r="D27" s="413"/>
      <c r="E27" s="413"/>
      <c r="F27" s="413"/>
      <c r="G27" s="413"/>
      <c r="H27" s="413"/>
      <c r="I27" s="413"/>
      <c r="J27" s="242"/>
    </row>
    <row r="28" spans="1:10" s="227" customFormat="1" ht="24.95" customHeight="1" thickBot="1">
      <c r="A28" s="239"/>
      <c r="B28" s="239"/>
      <c r="C28" s="414" t="s">
        <v>451</v>
      </c>
      <c r="D28" s="414"/>
      <c r="E28" s="414"/>
      <c r="F28" s="240"/>
      <c r="G28" s="240"/>
      <c r="H28" s="240"/>
      <c r="I28" s="226" t="s">
        <v>450</v>
      </c>
      <c r="J28" s="239"/>
    </row>
    <row r="29" spans="1:10" s="227" customFormat="1" ht="20.100000000000001" customHeight="1" thickBot="1">
      <c r="A29" s="239"/>
      <c r="B29" s="239"/>
      <c r="C29" s="236" t="s">
        <v>452</v>
      </c>
      <c r="D29" s="235" t="s">
        <v>443</v>
      </c>
      <c r="E29" s="415" t="s">
        <v>442</v>
      </c>
      <c r="F29" s="416"/>
      <c r="G29" s="415" t="s">
        <v>449</v>
      </c>
      <c r="H29" s="416"/>
      <c r="I29" s="417"/>
      <c r="J29" s="239"/>
    </row>
    <row r="30" spans="1:10" s="227" customFormat="1" ht="24" customHeight="1" thickTop="1" thickBot="1">
      <c r="A30" s="239"/>
      <c r="B30" s="239"/>
      <c r="C30" s="237" t="s">
        <v>481</v>
      </c>
      <c r="D30" s="245">
        <v>0.25</v>
      </c>
      <c r="E30" s="418" t="s">
        <v>28</v>
      </c>
      <c r="F30" s="423"/>
      <c r="G30" s="429"/>
      <c r="H30" s="430"/>
      <c r="I30" s="431"/>
      <c r="J30" s="239"/>
    </row>
    <row r="31" spans="1:10" s="227" customFormat="1" ht="15" customHeight="1">
      <c r="A31" s="239"/>
      <c r="B31" s="239"/>
      <c r="C31" s="424" t="s">
        <v>482</v>
      </c>
      <c r="D31" s="424"/>
      <c r="E31" s="424"/>
      <c r="F31" s="424"/>
      <c r="G31" s="424"/>
      <c r="H31" s="424"/>
      <c r="I31" s="243"/>
      <c r="J31" s="239"/>
    </row>
    <row r="32" spans="1:10" s="227" customFormat="1" ht="15" customHeight="1">
      <c r="A32" s="239"/>
      <c r="B32" s="239"/>
      <c r="C32" s="414" t="s">
        <v>483</v>
      </c>
      <c r="D32" s="414"/>
      <c r="E32" s="414"/>
      <c r="F32" s="414"/>
      <c r="G32" s="414"/>
      <c r="H32" s="414"/>
      <c r="I32" s="243"/>
      <c r="J32" s="239"/>
    </row>
    <row r="33" spans="1:10" s="227" customFormat="1" ht="15" customHeight="1">
      <c r="A33" s="239"/>
      <c r="B33" s="239"/>
      <c r="C33" s="261"/>
      <c r="D33" s="261"/>
      <c r="E33" s="261"/>
      <c r="F33" s="261"/>
      <c r="G33" s="261"/>
      <c r="H33" s="261"/>
      <c r="I33" s="243"/>
      <c r="J33" s="239"/>
    </row>
    <row r="34" spans="1:10" ht="20.100000000000001" customHeight="1" thickBot="1">
      <c r="C34" s="406" t="s">
        <v>469</v>
      </c>
      <c r="D34" s="406"/>
      <c r="E34" s="406"/>
    </row>
    <row r="35" spans="1:10" ht="17.25" customHeight="1" thickBot="1">
      <c r="C35" s="234" t="s">
        <v>448</v>
      </c>
      <c r="D35" s="266" t="s">
        <v>447</v>
      </c>
      <c r="E35" s="264" t="s">
        <v>476</v>
      </c>
      <c r="F35" s="426" t="s">
        <v>432</v>
      </c>
      <c r="G35" s="427"/>
      <c r="H35" s="427"/>
      <c r="I35" s="428"/>
    </row>
    <row r="36" spans="1:10" ht="45" customHeight="1" thickTop="1" thickBot="1">
      <c r="C36" s="233" t="s">
        <v>454</v>
      </c>
      <c r="D36" s="232">
        <v>0.27</v>
      </c>
      <c r="E36" s="232" t="s">
        <v>484</v>
      </c>
      <c r="F36" s="425" t="s">
        <v>485</v>
      </c>
      <c r="G36" s="425"/>
      <c r="H36" s="425"/>
      <c r="I36" s="269" t="s">
        <v>479</v>
      </c>
    </row>
    <row r="37" spans="1:10" s="227" customFormat="1" ht="15" customHeight="1">
      <c r="A37" s="239"/>
      <c r="B37" s="239"/>
      <c r="C37" s="424" t="s">
        <v>486</v>
      </c>
      <c r="D37" s="424"/>
      <c r="E37" s="424"/>
      <c r="F37" s="424"/>
      <c r="G37" s="424"/>
      <c r="H37" s="424"/>
      <c r="I37" s="243"/>
      <c r="J37" s="239"/>
    </row>
    <row r="38" spans="1:10" s="227" customFormat="1" ht="15" customHeight="1">
      <c r="A38" s="239"/>
      <c r="B38" s="239"/>
      <c r="C38" s="414" t="s">
        <v>487</v>
      </c>
      <c r="D38" s="414"/>
      <c r="E38" s="414"/>
      <c r="F38" s="414"/>
      <c r="G38" s="414"/>
      <c r="H38" s="414"/>
      <c r="I38" s="243"/>
      <c r="J38" s="239"/>
    </row>
    <row r="39" spans="1:10" s="227" customFormat="1" ht="15" customHeight="1">
      <c r="A39" s="239"/>
      <c r="B39" s="239"/>
      <c r="C39" s="244"/>
      <c r="D39" s="240"/>
      <c r="E39" s="240"/>
      <c r="F39" s="240"/>
      <c r="G39" s="240"/>
      <c r="H39" s="240"/>
      <c r="I39" s="243"/>
      <c r="J39" s="239"/>
    </row>
    <row r="40" spans="1:10" s="241" customFormat="1" ht="24.95" customHeight="1">
      <c r="A40" s="242"/>
      <c r="B40" s="413" t="s">
        <v>488</v>
      </c>
      <c r="C40" s="413"/>
      <c r="D40" s="413"/>
      <c r="E40" s="413"/>
      <c r="F40" s="413"/>
      <c r="G40" s="413"/>
      <c r="H40" s="413"/>
      <c r="I40" s="413"/>
      <c r="J40" s="242"/>
    </row>
    <row r="41" spans="1:10" s="227" customFormat="1" ht="24.95" customHeight="1" thickBot="1">
      <c r="A41" s="239"/>
      <c r="B41" s="239"/>
      <c r="C41" s="414" t="s">
        <v>455</v>
      </c>
      <c r="D41" s="414"/>
      <c r="E41" s="414"/>
      <c r="F41" s="240"/>
      <c r="G41" s="240"/>
      <c r="H41" s="240"/>
      <c r="I41" s="226" t="s">
        <v>450</v>
      </c>
      <c r="J41" s="239"/>
    </row>
    <row r="42" spans="1:10" s="227" customFormat="1" ht="20.100000000000001" customHeight="1" thickBot="1">
      <c r="A42" s="239"/>
      <c r="B42" s="239"/>
      <c r="C42" s="236" t="s">
        <v>452</v>
      </c>
      <c r="D42" s="235" t="s">
        <v>443</v>
      </c>
      <c r="E42" s="415" t="s">
        <v>442</v>
      </c>
      <c r="F42" s="416"/>
      <c r="G42" s="415" t="s">
        <v>449</v>
      </c>
      <c r="H42" s="416"/>
      <c r="I42" s="417"/>
      <c r="J42" s="239"/>
    </row>
    <row r="43" spans="1:10" s="227" customFormat="1" ht="24" customHeight="1" thickTop="1" thickBot="1">
      <c r="A43" s="239"/>
      <c r="B43" s="239"/>
      <c r="C43" s="237" t="s">
        <v>456</v>
      </c>
      <c r="D43" s="245">
        <v>0.5</v>
      </c>
      <c r="E43" s="418" t="s">
        <v>489</v>
      </c>
      <c r="F43" s="423"/>
      <c r="G43" s="432" t="s">
        <v>466</v>
      </c>
      <c r="H43" s="433"/>
      <c r="I43" s="434"/>
      <c r="J43" s="239"/>
    </row>
    <row r="44" spans="1:10" s="227" customFormat="1" ht="15" customHeight="1">
      <c r="A44" s="239"/>
      <c r="B44" s="239"/>
      <c r="C44" s="424" t="s">
        <v>490</v>
      </c>
      <c r="D44" s="424"/>
      <c r="E44" s="424"/>
      <c r="F44" s="424"/>
      <c r="G44" s="424"/>
      <c r="H44" s="424"/>
      <c r="I44" s="243"/>
      <c r="J44" s="239"/>
    </row>
    <row r="45" spans="1:10" s="227" customFormat="1" ht="15" customHeight="1">
      <c r="A45" s="239"/>
      <c r="B45" s="239"/>
      <c r="C45" s="414" t="s">
        <v>491</v>
      </c>
      <c r="D45" s="414"/>
      <c r="E45" s="414"/>
      <c r="F45" s="414"/>
      <c r="G45" s="414"/>
      <c r="H45" s="414"/>
      <c r="I45" s="243"/>
      <c r="J45" s="239"/>
    </row>
    <row r="46" spans="1:10" s="227" customFormat="1" ht="15" customHeight="1">
      <c r="A46" s="239"/>
      <c r="B46" s="239"/>
      <c r="C46" s="238"/>
      <c r="D46" s="238"/>
      <c r="E46" s="243"/>
      <c r="F46" s="243"/>
      <c r="G46" s="243"/>
      <c r="H46" s="243"/>
      <c r="I46" s="243"/>
      <c r="J46" s="239"/>
    </row>
    <row r="47" spans="1:10" ht="20.100000000000001" customHeight="1" thickBot="1">
      <c r="C47" s="406" t="s">
        <v>468</v>
      </c>
      <c r="D47" s="406"/>
      <c r="E47" s="406"/>
    </row>
    <row r="48" spans="1:10" ht="27">
      <c r="C48" s="234" t="s">
        <v>448</v>
      </c>
      <c r="D48" s="222" t="s">
        <v>447</v>
      </c>
      <c r="E48" s="250" t="s">
        <v>470</v>
      </c>
      <c r="F48" s="407" t="s">
        <v>446</v>
      </c>
      <c r="G48" s="408"/>
      <c r="H48" s="408"/>
      <c r="I48" s="409"/>
    </row>
    <row r="49" spans="1:10" ht="45" customHeight="1" thickTop="1" thickBot="1">
      <c r="C49" s="233" t="s">
        <v>453</v>
      </c>
      <c r="D49" s="232" t="s">
        <v>492</v>
      </c>
      <c r="E49" s="251">
        <v>0.05</v>
      </c>
      <c r="F49" s="410" t="s">
        <v>493</v>
      </c>
      <c r="G49" s="411"/>
      <c r="H49" s="411"/>
      <c r="I49" s="412"/>
    </row>
    <row r="50" spans="1:10" s="227" customFormat="1" ht="15" customHeight="1">
      <c r="A50" s="239"/>
      <c r="B50" s="239"/>
      <c r="C50" s="424" t="s">
        <v>494</v>
      </c>
      <c r="D50" s="424"/>
      <c r="E50" s="424"/>
      <c r="F50" s="424"/>
      <c r="G50" s="424"/>
      <c r="H50" s="424"/>
      <c r="I50" s="243"/>
      <c r="J50" s="239"/>
    </row>
    <row r="51" spans="1:10" s="227" customFormat="1" ht="15" customHeight="1">
      <c r="A51" s="239"/>
      <c r="B51" s="239"/>
      <c r="C51" s="414" t="s">
        <v>495</v>
      </c>
      <c r="D51" s="414"/>
      <c r="E51" s="414"/>
      <c r="F51" s="414"/>
      <c r="G51" s="414"/>
      <c r="H51" s="414"/>
      <c r="I51" s="243"/>
      <c r="J51" s="239"/>
    </row>
    <row r="52" spans="1:10" ht="15" customHeight="1">
      <c r="C52" s="231"/>
      <c r="D52" s="231"/>
      <c r="E52" s="230"/>
      <c r="F52" s="229"/>
      <c r="G52" s="228"/>
      <c r="H52" s="228"/>
      <c r="I52" s="227"/>
    </row>
    <row r="53" spans="1:10" s="241" customFormat="1" ht="24.95" customHeight="1">
      <c r="A53" s="242"/>
      <c r="B53" s="413" t="s">
        <v>496</v>
      </c>
      <c r="C53" s="413"/>
      <c r="D53" s="413"/>
      <c r="E53" s="413"/>
      <c r="F53" s="413"/>
      <c r="G53" s="413"/>
      <c r="H53" s="413"/>
      <c r="I53" s="413"/>
      <c r="J53" s="242"/>
    </row>
    <row r="54" spans="1:10" s="227" customFormat="1" ht="24.95" customHeight="1" thickBot="1">
      <c r="A54" s="239"/>
      <c r="B54" s="239"/>
      <c r="C54" s="414" t="s">
        <v>445</v>
      </c>
      <c r="D54" s="414"/>
      <c r="E54" s="414"/>
      <c r="F54" s="261"/>
      <c r="G54" s="261"/>
      <c r="H54" s="261"/>
      <c r="I54" s="226" t="s">
        <v>444</v>
      </c>
      <c r="J54" s="239"/>
    </row>
    <row r="55" spans="1:10" s="227" customFormat="1" ht="20.100000000000001" customHeight="1" thickBot="1">
      <c r="A55" s="239"/>
      <c r="B55" s="239"/>
      <c r="C55" s="236" t="s">
        <v>440</v>
      </c>
      <c r="D55" s="235" t="s">
        <v>443</v>
      </c>
      <c r="E55" s="415" t="s">
        <v>442</v>
      </c>
      <c r="F55" s="416"/>
      <c r="G55" s="415" t="s">
        <v>449</v>
      </c>
      <c r="H55" s="416"/>
      <c r="I55" s="417"/>
      <c r="J55" s="239"/>
    </row>
    <row r="56" spans="1:10" s="227" customFormat="1" ht="24" customHeight="1" thickTop="1" thickBot="1">
      <c r="A56" s="239"/>
      <c r="B56" s="239"/>
      <c r="C56" s="237" t="s">
        <v>456</v>
      </c>
      <c r="D56" s="245">
        <v>0.1</v>
      </c>
      <c r="E56" s="418" t="s">
        <v>489</v>
      </c>
      <c r="F56" s="423"/>
      <c r="G56" s="432" t="s">
        <v>466</v>
      </c>
      <c r="H56" s="433"/>
      <c r="I56" s="434"/>
      <c r="J56" s="239"/>
    </row>
    <row r="57" spans="1:10" s="227" customFormat="1" ht="15" customHeight="1">
      <c r="A57" s="239"/>
      <c r="B57" s="239"/>
      <c r="C57" s="424" t="s">
        <v>497</v>
      </c>
      <c r="D57" s="424"/>
      <c r="E57" s="424"/>
      <c r="F57" s="424"/>
      <c r="G57" s="424"/>
      <c r="H57" s="424"/>
      <c r="I57" s="243"/>
      <c r="J57" s="239"/>
    </row>
    <row r="58" spans="1:10" s="227" customFormat="1" ht="15" customHeight="1">
      <c r="A58" s="239"/>
      <c r="B58" s="239"/>
      <c r="C58" s="414" t="s">
        <v>498</v>
      </c>
      <c r="D58" s="414"/>
      <c r="E58" s="414"/>
      <c r="F58" s="414"/>
      <c r="G58" s="414"/>
      <c r="H58" s="414"/>
      <c r="I58" s="243"/>
      <c r="J58" s="239"/>
    </row>
    <row r="59" spans="1:10" s="227" customFormat="1" ht="15" customHeight="1">
      <c r="A59" s="239"/>
      <c r="B59" s="239"/>
      <c r="C59" s="238"/>
      <c r="D59" s="238"/>
      <c r="E59" s="243"/>
      <c r="F59" s="243"/>
      <c r="G59" s="243"/>
      <c r="H59" s="243"/>
      <c r="I59" s="243"/>
      <c r="J59" s="239"/>
    </row>
    <row r="60" spans="1:10" ht="20.100000000000001" customHeight="1" thickBot="1">
      <c r="C60" s="406" t="s">
        <v>468</v>
      </c>
      <c r="D60" s="406"/>
      <c r="E60" s="406"/>
    </row>
    <row r="61" spans="1:10" ht="27.75" thickBot="1">
      <c r="C61" s="234" t="s">
        <v>448</v>
      </c>
      <c r="D61" s="266" t="s">
        <v>447</v>
      </c>
      <c r="E61" s="250" t="s">
        <v>470</v>
      </c>
      <c r="F61" s="407" t="s">
        <v>438</v>
      </c>
      <c r="G61" s="408"/>
      <c r="H61" s="408"/>
      <c r="I61" s="409"/>
    </row>
    <row r="62" spans="1:10" ht="45" customHeight="1" thickTop="1" thickBot="1">
      <c r="C62" s="233" t="s">
        <v>453</v>
      </c>
      <c r="D62" s="232" t="s">
        <v>499</v>
      </c>
      <c r="E62" s="251">
        <v>0.05</v>
      </c>
      <c r="F62" s="410" t="s">
        <v>500</v>
      </c>
      <c r="G62" s="411"/>
      <c r="H62" s="411"/>
      <c r="I62" s="412"/>
    </row>
    <row r="63" spans="1:10" s="227" customFormat="1" ht="15" customHeight="1">
      <c r="A63" s="239"/>
      <c r="B63" s="239"/>
      <c r="C63" s="424" t="s">
        <v>501</v>
      </c>
      <c r="D63" s="424"/>
      <c r="E63" s="424"/>
      <c r="F63" s="424"/>
      <c r="G63" s="424"/>
      <c r="H63" s="424"/>
      <c r="I63" s="243"/>
      <c r="J63" s="239"/>
    </row>
    <row r="64" spans="1:10" s="227" customFormat="1" ht="15" customHeight="1">
      <c r="A64" s="239"/>
      <c r="B64" s="239"/>
      <c r="C64" s="414" t="s">
        <v>495</v>
      </c>
      <c r="D64" s="414"/>
      <c r="E64" s="414"/>
      <c r="F64" s="414"/>
      <c r="G64" s="414"/>
      <c r="H64" s="414"/>
      <c r="I64" s="243"/>
      <c r="J64" s="239"/>
    </row>
    <row r="65" spans="1:10" s="227" customFormat="1" ht="15" customHeight="1">
      <c r="A65" s="239"/>
      <c r="B65" s="239"/>
      <c r="C65" s="261"/>
      <c r="D65" s="261"/>
      <c r="E65" s="261"/>
      <c r="F65" s="261"/>
      <c r="G65" s="261"/>
      <c r="H65" s="261"/>
      <c r="I65" s="243"/>
      <c r="J65" s="239"/>
    </row>
    <row r="66" spans="1:10" ht="24.95" customHeight="1">
      <c r="B66" s="413" t="s">
        <v>502</v>
      </c>
      <c r="C66" s="413"/>
      <c r="D66" s="413"/>
      <c r="E66" s="413"/>
      <c r="F66" s="413"/>
      <c r="G66" s="413"/>
      <c r="H66" s="413"/>
      <c r="I66" s="413"/>
    </row>
    <row r="67" spans="1:10" ht="24.95" customHeight="1" thickBot="1">
      <c r="C67" s="414" t="s">
        <v>445</v>
      </c>
      <c r="D67" s="414"/>
      <c r="E67" s="414"/>
      <c r="I67" s="226" t="s">
        <v>444</v>
      </c>
    </row>
    <row r="68" spans="1:10" ht="20.100000000000001" customHeight="1" thickBot="1">
      <c r="C68" s="223" t="s">
        <v>440</v>
      </c>
      <c r="D68" s="222" t="s">
        <v>443</v>
      </c>
      <c r="E68" s="435" t="s">
        <v>442</v>
      </c>
      <c r="F68" s="435"/>
      <c r="G68" s="407" t="s">
        <v>441</v>
      </c>
      <c r="H68" s="408"/>
      <c r="I68" s="409"/>
    </row>
    <row r="69" spans="1:10" ht="20.100000000000001" customHeight="1" thickTop="1" thickBot="1">
      <c r="C69" s="225" t="s">
        <v>458</v>
      </c>
      <c r="D69" s="224">
        <v>0.1</v>
      </c>
      <c r="E69" s="436" t="s">
        <v>27</v>
      </c>
      <c r="F69" s="437"/>
      <c r="G69" s="438"/>
      <c r="H69" s="439"/>
      <c r="I69" s="440"/>
    </row>
    <row r="70" spans="1:10" ht="15" customHeight="1"/>
    <row r="71" spans="1:10" ht="24.95" customHeight="1" thickBot="1">
      <c r="C71" s="414" t="s">
        <v>503</v>
      </c>
      <c r="D71" s="414"/>
      <c r="E71" s="414"/>
    </row>
    <row r="72" spans="1:10" ht="20.100000000000001" customHeight="1">
      <c r="C72" s="443" t="s">
        <v>440</v>
      </c>
      <c r="D72" s="447" t="s">
        <v>439</v>
      </c>
      <c r="E72" s="447"/>
      <c r="F72" s="447"/>
      <c r="G72" s="447"/>
      <c r="H72" s="447"/>
      <c r="I72" s="441" t="s">
        <v>438</v>
      </c>
    </row>
    <row r="73" spans="1:10" ht="20.100000000000001" customHeight="1">
      <c r="C73" s="444"/>
      <c r="D73" s="445" t="s">
        <v>437</v>
      </c>
      <c r="E73" s="445"/>
      <c r="F73" s="445" t="s">
        <v>436</v>
      </c>
      <c r="G73" s="445"/>
      <c r="H73" s="445"/>
      <c r="I73" s="442"/>
    </row>
    <row r="74" spans="1:10" ht="30" customHeight="1" thickBot="1">
      <c r="C74" s="221" t="s">
        <v>435</v>
      </c>
      <c r="D74" s="446" t="s">
        <v>434</v>
      </c>
      <c r="E74" s="446"/>
      <c r="F74" s="448" t="s">
        <v>459</v>
      </c>
      <c r="G74" s="449"/>
      <c r="H74" s="450"/>
      <c r="I74" s="278" t="s">
        <v>433</v>
      </c>
    </row>
    <row r="75" spans="1:10" ht="15" customHeight="1">
      <c r="C75" s="219"/>
      <c r="D75" s="219"/>
      <c r="E75" s="219"/>
      <c r="F75" s="219"/>
      <c r="G75" s="219"/>
      <c r="H75" s="219"/>
      <c r="I75" s="219"/>
    </row>
    <row r="76" spans="1:10" ht="24.95" customHeight="1">
      <c r="B76" s="413" t="s">
        <v>504</v>
      </c>
      <c r="C76" s="413"/>
      <c r="D76" s="413"/>
      <c r="E76" s="413"/>
      <c r="F76" s="413"/>
      <c r="G76" s="413"/>
      <c r="H76" s="413"/>
      <c r="I76" s="413"/>
    </row>
    <row r="77" spans="1:10" ht="24.95" customHeight="1" thickBot="1">
      <c r="C77" s="414" t="s">
        <v>505</v>
      </c>
      <c r="D77" s="414"/>
      <c r="E77" s="414"/>
      <c r="I77" s="226" t="s">
        <v>444</v>
      </c>
    </row>
    <row r="78" spans="1:10" ht="20.100000000000001" customHeight="1" thickBot="1">
      <c r="C78" s="223" t="s">
        <v>440</v>
      </c>
      <c r="D78" s="266" t="s">
        <v>443</v>
      </c>
      <c r="E78" s="435" t="s">
        <v>442</v>
      </c>
      <c r="F78" s="435"/>
      <c r="G78" s="407" t="s">
        <v>438</v>
      </c>
      <c r="H78" s="408"/>
      <c r="I78" s="409"/>
    </row>
    <row r="79" spans="1:10" ht="20.100000000000001" customHeight="1" thickTop="1" thickBot="1">
      <c r="C79" s="267" t="s">
        <v>506</v>
      </c>
      <c r="D79" s="268">
        <v>1</v>
      </c>
      <c r="E79" s="436" t="s">
        <v>27</v>
      </c>
      <c r="F79" s="437"/>
      <c r="G79" s="438" t="s">
        <v>507</v>
      </c>
      <c r="H79" s="439"/>
      <c r="I79" s="440"/>
    </row>
    <row r="81" spans="1:10" ht="24.95" customHeight="1">
      <c r="B81" s="413" t="s">
        <v>508</v>
      </c>
      <c r="C81" s="413"/>
      <c r="D81" s="413"/>
      <c r="E81" s="413"/>
      <c r="F81" s="413"/>
      <c r="G81" s="413"/>
      <c r="H81" s="413"/>
      <c r="I81" s="413"/>
    </row>
    <row r="82" spans="1:10" ht="24.95" customHeight="1" thickBot="1">
      <c r="C82" s="414" t="s">
        <v>505</v>
      </c>
      <c r="D82" s="414"/>
      <c r="E82" s="414"/>
      <c r="I82" s="226" t="s">
        <v>444</v>
      </c>
    </row>
    <row r="83" spans="1:10" ht="20.100000000000001" customHeight="1" thickBot="1">
      <c r="C83" s="223" t="s">
        <v>440</v>
      </c>
      <c r="D83" s="266" t="s">
        <v>443</v>
      </c>
      <c r="E83" s="435" t="s">
        <v>442</v>
      </c>
      <c r="F83" s="435"/>
      <c r="G83" s="407" t="s">
        <v>438</v>
      </c>
      <c r="H83" s="408"/>
      <c r="I83" s="409"/>
    </row>
    <row r="84" spans="1:10" ht="20.100000000000001" customHeight="1" thickTop="1" thickBot="1">
      <c r="C84" s="267" t="s">
        <v>509</v>
      </c>
      <c r="D84" s="268">
        <v>1</v>
      </c>
      <c r="E84" s="436" t="s">
        <v>27</v>
      </c>
      <c r="F84" s="437"/>
      <c r="G84" s="438"/>
      <c r="H84" s="439"/>
      <c r="I84" s="440"/>
    </row>
    <row r="85" spans="1:10" ht="17.25" customHeight="1"/>
    <row r="86" spans="1:10" ht="24.95" customHeight="1">
      <c r="B86" s="413" t="s">
        <v>510</v>
      </c>
      <c r="C86" s="413"/>
      <c r="D86" s="413"/>
      <c r="E86" s="413"/>
      <c r="F86" s="413"/>
      <c r="G86" s="413"/>
      <c r="H86" s="413"/>
      <c r="I86" s="413"/>
    </row>
    <row r="87" spans="1:10" ht="24.95" customHeight="1" thickBot="1">
      <c r="C87" s="414" t="s">
        <v>445</v>
      </c>
      <c r="D87" s="414"/>
      <c r="E87" s="414"/>
      <c r="I87" s="226" t="s">
        <v>444</v>
      </c>
    </row>
    <row r="88" spans="1:10" ht="20.100000000000001" customHeight="1" thickBot="1">
      <c r="C88" s="223" t="s">
        <v>440</v>
      </c>
      <c r="D88" s="266" t="s">
        <v>443</v>
      </c>
      <c r="E88" s="435" t="s">
        <v>442</v>
      </c>
      <c r="F88" s="435"/>
      <c r="G88" s="407" t="s">
        <v>438</v>
      </c>
      <c r="H88" s="408"/>
      <c r="I88" s="409"/>
    </row>
    <row r="89" spans="1:10" ht="20.100000000000001" customHeight="1" thickTop="1" thickBot="1">
      <c r="C89" s="267" t="s">
        <v>511</v>
      </c>
      <c r="D89" s="268">
        <v>0.25</v>
      </c>
      <c r="E89" s="436" t="s">
        <v>27</v>
      </c>
      <c r="F89" s="437"/>
      <c r="G89" s="438"/>
      <c r="H89" s="439"/>
      <c r="I89" s="440"/>
    </row>
    <row r="90" spans="1:10" s="227" customFormat="1" ht="15" customHeight="1">
      <c r="A90" s="239"/>
      <c r="B90" s="239"/>
      <c r="C90" s="424" t="s">
        <v>512</v>
      </c>
      <c r="D90" s="424"/>
      <c r="E90" s="424"/>
      <c r="F90" s="424"/>
      <c r="G90" s="424"/>
      <c r="H90" s="424"/>
      <c r="I90" s="243"/>
      <c r="J90" s="239"/>
    </row>
    <row r="91" spans="1:10" ht="17.25" customHeight="1"/>
    <row r="92" spans="1:10" ht="24.95" customHeight="1">
      <c r="B92" s="413" t="s">
        <v>513</v>
      </c>
      <c r="C92" s="413"/>
      <c r="D92" s="413"/>
      <c r="E92" s="413"/>
      <c r="F92" s="413"/>
      <c r="G92" s="413"/>
      <c r="H92" s="413"/>
      <c r="I92" s="413"/>
    </row>
    <row r="93" spans="1:10" ht="24.95" customHeight="1" thickBot="1">
      <c r="C93" s="414" t="s">
        <v>445</v>
      </c>
      <c r="D93" s="414"/>
      <c r="E93" s="414"/>
      <c r="I93" s="226" t="s">
        <v>444</v>
      </c>
    </row>
    <row r="94" spans="1:10" ht="20.100000000000001" customHeight="1" thickBot="1">
      <c r="C94" s="223" t="s">
        <v>440</v>
      </c>
      <c r="D94" s="266" t="s">
        <v>443</v>
      </c>
      <c r="E94" s="435" t="s">
        <v>442</v>
      </c>
      <c r="F94" s="435"/>
      <c r="G94" s="407" t="s">
        <v>438</v>
      </c>
      <c r="H94" s="408"/>
      <c r="I94" s="409"/>
    </row>
    <row r="95" spans="1:10" ht="20.100000000000001" customHeight="1" thickTop="1" thickBot="1">
      <c r="C95" s="267" t="s">
        <v>514</v>
      </c>
      <c r="D95" s="268">
        <v>0.2</v>
      </c>
      <c r="E95" s="436" t="s">
        <v>465</v>
      </c>
      <c r="F95" s="437"/>
      <c r="G95" s="438" t="s">
        <v>515</v>
      </c>
      <c r="H95" s="439"/>
      <c r="I95" s="440"/>
    </row>
    <row r="96" spans="1:10" s="227" customFormat="1" ht="15" customHeight="1">
      <c r="A96" s="239"/>
      <c r="B96" s="239"/>
      <c r="C96" s="424" t="s">
        <v>516</v>
      </c>
      <c r="D96" s="424"/>
      <c r="E96" s="424"/>
      <c r="F96" s="424"/>
      <c r="G96" s="424"/>
      <c r="H96" s="424"/>
      <c r="I96" s="243"/>
      <c r="J96" s="239"/>
    </row>
    <row r="97" spans="1:10" s="227" customFormat="1" ht="15" customHeight="1">
      <c r="A97" s="239"/>
      <c r="B97" s="239"/>
      <c r="C97" s="414" t="s">
        <v>517</v>
      </c>
      <c r="D97" s="414"/>
      <c r="E97" s="414"/>
      <c r="F97" s="414"/>
      <c r="G97" s="414"/>
      <c r="H97" s="414"/>
      <c r="I97" s="243"/>
      <c r="J97" s="239"/>
    </row>
    <row r="98" spans="1:10" s="227" customFormat="1" ht="15" customHeight="1">
      <c r="A98" s="239"/>
      <c r="B98" s="239"/>
      <c r="C98" s="261"/>
      <c r="D98" s="261"/>
      <c r="E98" s="261"/>
      <c r="F98" s="261"/>
      <c r="G98" s="261"/>
      <c r="H98" s="261"/>
      <c r="I98" s="243"/>
      <c r="J98" s="239"/>
    </row>
    <row r="99" spans="1:10" ht="24.95" customHeight="1">
      <c r="B99" s="413" t="s">
        <v>518</v>
      </c>
      <c r="C99" s="413"/>
      <c r="D99" s="413"/>
      <c r="E99" s="413"/>
      <c r="F99" s="413"/>
      <c r="G99" s="413"/>
      <c r="H99" s="413"/>
      <c r="I99" s="413"/>
    </row>
    <row r="100" spans="1:10" ht="24.95" customHeight="1" thickBot="1">
      <c r="C100" s="414" t="s">
        <v>519</v>
      </c>
      <c r="D100" s="414"/>
      <c r="E100" s="414"/>
      <c r="I100" s="226" t="s">
        <v>444</v>
      </c>
    </row>
    <row r="101" spans="1:10" ht="20.100000000000001" customHeight="1" thickBot="1">
      <c r="C101" s="270" t="s">
        <v>440</v>
      </c>
      <c r="D101" s="271" t="s">
        <v>443</v>
      </c>
      <c r="E101" s="451" t="s">
        <v>442</v>
      </c>
      <c r="F101" s="451"/>
      <c r="G101" s="452" t="s">
        <v>438</v>
      </c>
      <c r="H101" s="453"/>
      <c r="I101" s="454"/>
    </row>
    <row r="102" spans="1:10" ht="20.100000000000001" customHeight="1" thickTop="1" thickBot="1">
      <c r="C102" s="272" t="s">
        <v>520</v>
      </c>
      <c r="D102" s="273">
        <v>1</v>
      </c>
      <c r="E102" s="436" t="s">
        <v>27</v>
      </c>
      <c r="F102" s="437"/>
      <c r="G102" s="438"/>
      <c r="H102" s="439"/>
      <c r="I102" s="440"/>
    </row>
    <row r="103" spans="1:10" s="227" customFormat="1" ht="15" customHeight="1">
      <c r="A103" s="239"/>
      <c r="B103" s="239"/>
      <c r="C103" s="424" t="s">
        <v>521</v>
      </c>
      <c r="D103" s="424"/>
      <c r="E103" s="424"/>
      <c r="F103" s="424"/>
      <c r="G103" s="424"/>
      <c r="H103" s="424"/>
      <c r="I103" s="243"/>
      <c r="J103" s="239"/>
    </row>
    <row r="104" spans="1:10" ht="17.25" customHeight="1"/>
    <row r="105" spans="1:10" ht="24.95" customHeight="1">
      <c r="B105" s="413" t="s">
        <v>522</v>
      </c>
      <c r="C105" s="413"/>
      <c r="D105" s="413"/>
      <c r="E105" s="413"/>
      <c r="F105" s="413"/>
      <c r="G105" s="413"/>
      <c r="H105" s="413"/>
      <c r="I105" s="413"/>
    </row>
    <row r="106" spans="1:10" ht="24.95" customHeight="1" thickBot="1">
      <c r="C106" s="414" t="s">
        <v>523</v>
      </c>
      <c r="D106" s="414"/>
      <c r="E106" s="414"/>
      <c r="I106" s="226" t="s">
        <v>444</v>
      </c>
    </row>
    <row r="107" spans="1:10" ht="20.100000000000001" customHeight="1" thickBot="1">
      <c r="C107" s="270" t="s">
        <v>440</v>
      </c>
      <c r="D107" s="271" t="s">
        <v>443</v>
      </c>
      <c r="E107" s="451" t="s">
        <v>442</v>
      </c>
      <c r="F107" s="451"/>
      <c r="G107" s="452" t="s">
        <v>438</v>
      </c>
      <c r="H107" s="453"/>
      <c r="I107" s="454"/>
    </row>
    <row r="108" spans="1:10" ht="20.100000000000001" customHeight="1" thickTop="1" thickBot="1">
      <c r="C108" s="272" t="s">
        <v>524</v>
      </c>
      <c r="D108" s="273">
        <v>0.05</v>
      </c>
      <c r="E108" s="436" t="s">
        <v>27</v>
      </c>
      <c r="F108" s="437"/>
      <c r="G108" s="438"/>
      <c r="H108" s="439"/>
      <c r="I108" s="440"/>
    </row>
    <row r="109" spans="1:10" s="227" customFormat="1" ht="15" customHeight="1">
      <c r="A109" s="239"/>
      <c r="B109" s="239"/>
      <c r="C109" s="424" t="s">
        <v>525</v>
      </c>
      <c r="D109" s="424"/>
      <c r="E109" s="424"/>
      <c r="F109" s="424"/>
      <c r="G109" s="424"/>
      <c r="H109" s="424"/>
      <c r="I109" s="243"/>
      <c r="J109" s="239"/>
    </row>
    <row r="110" spans="1:10" ht="24.95" customHeight="1" thickBot="1">
      <c r="C110" s="414" t="s">
        <v>503</v>
      </c>
      <c r="D110" s="414"/>
      <c r="E110" s="414"/>
    </row>
    <row r="111" spans="1:10" ht="20.100000000000001" customHeight="1">
      <c r="C111" s="443" t="s">
        <v>440</v>
      </c>
      <c r="D111" s="447" t="s">
        <v>439</v>
      </c>
      <c r="E111" s="447"/>
      <c r="F111" s="447"/>
      <c r="G111" s="447"/>
      <c r="H111" s="447"/>
      <c r="I111" s="441" t="s">
        <v>438</v>
      </c>
    </row>
    <row r="112" spans="1:10" ht="20.100000000000001" customHeight="1">
      <c r="C112" s="444"/>
      <c r="D112" s="445" t="s">
        <v>437</v>
      </c>
      <c r="E112" s="445"/>
      <c r="F112" s="445" t="s">
        <v>436</v>
      </c>
      <c r="G112" s="445"/>
      <c r="H112" s="445"/>
      <c r="I112" s="442"/>
    </row>
    <row r="113" spans="3:9" ht="30" customHeight="1" thickBot="1">
      <c r="C113" s="221" t="s">
        <v>526</v>
      </c>
      <c r="D113" s="446" t="s">
        <v>527</v>
      </c>
      <c r="E113" s="446"/>
      <c r="F113" s="448" t="s">
        <v>528</v>
      </c>
      <c r="G113" s="449"/>
      <c r="H113" s="450"/>
      <c r="I113" s="220" t="s">
        <v>529</v>
      </c>
    </row>
    <row r="114" spans="3:9" ht="17.25" customHeight="1"/>
  </sheetData>
  <mergeCells count="128">
    <mergeCell ref="D113:E113"/>
    <mergeCell ref="F113:H113"/>
    <mergeCell ref="C109:H109"/>
    <mergeCell ref="C110:E110"/>
    <mergeCell ref="C111:C112"/>
    <mergeCell ref="D111:H111"/>
    <mergeCell ref="I111:I112"/>
    <mergeCell ref="D112:E112"/>
    <mergeCell ref="F112:H112"/>
    <mergeCell ref="B105:I105"/>
    <mergeCell ref="C106:E106"/>
    <mergeCell ref="E107:F107"/>
    <mergeCell ref="G107:I107"/>
    <mergeCell ref="E108:F108"/>
    <mergeCell ref="G108:I108"/>
    <mergeCell ref="E101:F101"/>
    <mergeCell ref="G101:I101"/>
    <mergeCell ref="E102:F102"/>
    <mergeCell ref="G102:I102"/>
    <mergeCell ref="C103:H103"/>
    <mergeCell ref="C96:H96"/>
    <mergeCell ref="B92:I92"/>
    <mergeCell ref="C97:H97"/>
    <mergeCell ref="B99:I99"/>
    <mergeCell ref="C100:E100"/>
    <mergeCell ref="C90:H90"/>
    <mergeCell ref="C93:E93"/>
    <mergeCell ref="E94:F94"/>
    <mergeCell ref="G94:I94"/>
    <mergeCell ref="E95:F95"/>
    <mergeCell ref="G95:I95"/>
    <mergeCell ref="G68:I68"/>
    <mergeCell ref="G69:I69"/>
    <mergeCell ref="C67:E67"/>
    <mergeCell ref="B86:I86"/>
    <mergeCell ref="C87:E87"/>
    <mergeCell ref="E88:F88"/>
    <mergeCell ref="G88:I88"/>
    <mergeCell ref="E89:F89"/>
    <mergeCell ref="G89:I89"/>
    <mergeCell ref="B81:I81"/>
    <mergeCell ref="C82:E82"/>
    <mergeCell ref="E83:F83"/>
    <mergeCell ref="G83:I83"/>
    <mergeCell ref="E84:F84"/>
    <mergeCell ref="G84:I84"/>
    <mergeCell ref="G43:I43"/>
    <mergeCell ref="F48:I48"/>
    <mergeCell ref="F49:I49"/>
    <mergeCell ref="C77:E77"/>
    <mergeCell ref="E78:F78"/>
    <mergeCell ref="G78:I78"/>
    <mergeCell ref="E79:F79"/>
    <mergeCell ref="G79:I79"/>
    <mergeCell ref="F61:I61"/>
    <mergeCell ref="F62:I62"/>
    <mergeCell ref="C63:H63"/>
    <mergeCell ref="C64:H64"/>
    <mergeCell ref="B76:I76"/>
    <mergeCell ref="I72:I73"/>
    <mergeCell ref="C72:C73"/>
    <mergeCell ref="D73:E73"/>
    <mergeCell ref="D74:E74"/>
    <mergeCell ref="F73:H73"/>
    <mergeCell ref="D72:H72"/>
    <mergeCell ref="C71:E71"/>
    <mergeCell ref="F74:H74"/>
    <mergeCell ref="B66:I66"/>
    <mergeCell ref="E68:F68"/>
    <mergeCell ref="E69:F69"/>
    <mergeCell ref="E56:F56"/>
    <mergeCell ref="G56:I56"/>
    <mergeCell ref="C57:H57"/>
    <mergeCell ref="C58:H58"/>
    <mergeCell ref="C60:E60"/>
    <mergeCell ref="C51:H51"/>
    <mergeCell ref="B53:I53"/>
    <mergeCell ref="C54:E54"/>
    <mergeCell ref="E55:F55"/>
    <mergeCell ref="G55:I55"/>
    <mergeCell ref="C45:H45"/>
    <mergeCell ref="C50:H50"/>
    <mergeCell ref="F25:H25"/>
    <mergeCell ref="F24:I24"/>
    <mergeCell ref="C31:H31"/>
    <mergeCell ref="C32:H32"/>
    <mergeCell ref="C34:E34"/>
    <mergeCell ref="C23:E23"/>
    <mergeCell ref="C19:E19"/>
    <mergeCell ref="E20:F20"/>
    <mergeCell ref="G20:I20"/>
    <mergeCell ref="E21:F21"/>
    <mergeCell ref="G21:I21"/>
    <mergeCell ref="C41:E41"/>
    <mergeCell ref="G30:I30"/>
    <mergeCell ref="F35:I35"/>
    <mergeCell ref="F36:H36"/>
    <mergeCell ref="C37:H37"/>
    <mergeCell ref="C38:H38"/>
    <mergeCell ref="C47:E47"/>
    <mergeCell ref="C44:H44"/>
    <mergeCell ref="E42:F42"/>
    <mergeCell ref="G42:I42"/>
    <mergeCell ref="E43:F43"/>
    <mergeCell ref="C12:G12"/>
    <mergeCell ref="C14:E14"/>
    <mergeCell ref="F15:I15"/>
    <mergeCell ref="F16:I16"/>
    <mergeCell ref="B18:I18"/>
    <mergeCell ref="A1:I1"/>
    <mergeCell ref="B3:I3"/>
    <mergeCell ref="C4:E4"/>
    <mergeCell ref="B40:I40"/>
    <mergeCell ref="E5:F5"/>
    <mergeCell ref="B27:I27"/>
    <mergeCell ref="C28:E28"/>
    <mergeCell ref="E29:F29"/>
    <mergeCell ref="G29:I29"/>
    <mergeCell ref="G5:I5"/>
    <mergeCell ref="E6:F6"/>
    <mergeCell ref="G6:I6"/>
    <mergeCell ref="B8:I8"/>
    <mergeCell ref="C9:E9"/>
    <mergeCell ref="E10:F10"/>
    <mergeCell ref="G10:I10"/>
    <mergeCell ref="E11:F11"/>
    <mergeCell ref="G11:I11"/>
    <mergeCell ref="E30:F30"/>
  </mergeCells>
  <phoneticPr fontId="2" type="noConversion"/>
  <pageMargins left="0.51181102362204722" right="0.39370078740157483" top="0.59055118110236227" bottom="0.59055118110236227" header="0.39370078740157483" footer="0.39370078740157483"/>
  <pageSetup paperSize="9" scale="71" firstPageNumber="0" fitToHeight="0" orientation="portrait" useFirstPageNumber="1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312C4-06C8-4817-99FB-BAEC4218E955}">
  <dimension ref="A1:S27"/>
  <sheetViews>
    <sheetView tabSelected="1" view="pageBreakPreview" topLeftCell="A4" zoomScale="85" zoomScaleNormal="100" zoomScaleSheetLayoutView="85" workbookViewId="0">
      <selection activeCell="M12" sqref="M12"/>
    </sheetView>
  </sheetViews>
  <sheetFormatPr defaultRowHeight="16.5"/>
  <cols>
    <col min="1" max="1" width="5" style="42" customWidth="1"/>
    <col min="2" max="2" width="13.375" style="42" customWidth="1"/>
    <col min="3" max="4" width="8.625" style="42" customWidth="1"/>
    <col min="5" max="5" width="6.5" style="42" customWidth="1"/>
    <col min="6" max="6" width="8.75" style="42" customWidth="1"/>
    <col min="7" max="7" width="9.625" style="42" customWidth="1"/>
    <col min="8" max="8" width="11.875" style="42" customWidth="1"/>
    <col min="9" max="9" width="10.875" style="42" customWidth="1"/>
    <col min="10" max="10" width="5.75" style="42" customWidth="1"/>
    <col min="11" max="11" width="12.875" style="42" customWidth="1"/>
    <col min="12" max="12" width="9" style="42"/>
    <col min="13" max="13" width="11.375" style="42" customWidth="1"/>
    <col min="14" max="15" width="9" style="42" customWidth="1"/>
    <col min="16" max="16" width="9" style="42"/>
    <col min="17" max="17" width="9.5" style="42" bestFit="1" customWidth="1"/>
    <col min="18" max="16384" width="9" style="42"/>
  </cols>
  <sheetData>
    <row r="1" spans="1:19" ht="29.25" customHeight="1">
      <c r="A1" s="470" t="s">
        <v>561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</row>
    <row r="2" spans="1:19" ht="6.75" customHeight="1" thickBot="1"/>
    <row r="3" spans="1:19" ht="33" customHeight="1">
      <c r="A3" s="471" t="s">
        <v>559</v>
      </c>
      <c r="B3" s="472"/>
      <c r="C3" s="291"/>
      <c r="D3" s="289">
        <v>3</v>
      </c>
      <c r="E3" s="290"/>
      <c r="F3" s="22" t="s">
        <v>6</v>
      </c>
      <c r="G3" s="473" t="s">
        <v>560</v>
      </c>
      <c r="H3" s="474"/>
      <c r="I3" s="474"/>
      <c r="J3" s="474"/>
      <c r="K3" s="474"/>
    </row>
    <row r="4" spans="1:19" ht="20.25" customHeight="1">
      <c r="A4" s="475" t="s">
        <v>1</v>
      </c>
      <c r="B4" s="477" t="s">
        <v>2</v>
      </c>
      <c r="C4" s="477" t="s">
        <v>3</v>
      </c>
      <c r="D4" s="477"/>
      <c r="E4" s="477"/>
      <c r="F4" s="477" t="s">
        <v>7</v>
      </c>
      <c r="G4" s="477"/>
      <c r="H4" s="477" t="s">
        <v>9</v>
      </c>
      <c r="I4" s="477"/>
      <c r="J4" s="479" t="s">
        <v>54</v>
      </c>
      <c r="K4" s="479" t="s">
        <v>558</v>
      </c>
    </row>
    <row r="5" spans="1:19" ht="20.25" customHeight="1">
      <c r="A5" s="475"/>
      <c r="B5" s="477"/>
      <c r="C5" s="484" t="s">
        <v>4</v>
      </c>
      <c r="D5" s="484"/>
      <c r="E5" s="484"/>
      <c r="F5" s="484" t="s">
        <v>8</v>
      </c>
      <c r="G5" s="484"/>
      <c r="H5" s="477" t="s">
        <v>10</v>
      </c>
      <c r="I5" s="477"/>
      <c r="J5" s="480"/>
      <c r="K5" s="482"/>
    </row>
    <row r="6" spans="1:19" ht="20.25" customHeight="1" thickBot="1">
      <c r="A6" s="476"/>
      <c r="B6" s="478"/>
      <c r="C6" s="485" t="s">
        <v>555</v>
      </c>
      <c r="D6" s="486"/>
      <c r="E6" s="299" t="s">
        <v>5</v>
      </c>
      <c r="F6" s="299"/>
      <c r="G6" s="299" t="s">
        <v>5</v>
      </c>
      <c r="H6" s="299"/>
      <c r="I6" s="299" t="s">
        <v>11</v>
      </c>
      <c r="J6" s="481"/>
      <c r="K6" s="483"/>
    </row>
    <row r="7" spans="1:19" ht="39" customHeight="1" thickTop="1">
      <c r="A7" s="375" t="s">
        <v>19</v>
      </c>
      <c r="B7" s="153" t="s">
        <v>535</v>
      </c>
      <c r="C7" s="466">
        <v>1</v>
      </c>
      <c r="D7" s="467"/>
      <c r="E7" s="293" t="s">
        <v>32</v>
      </c>
      <c r="F7" s="293">
        <v>1</v>
      </c>
      <c r="G7" s="293" t="s">
        <v>26</v>
      </c>
      <c r="H7" s="17">
        <f>P8</f>
        <v>301863</v>
      </c>
      <c r="I7" s="275" t="s">
        <v>53</v>
      </c>
      <c r="J7" s="37">
        <v>0</v>
      </c>
      <c r="K7" s="284">
        <f t="shared" ref="K7:K12" si="0">INT((C7*F7*H7)+(C7*F7*H7*J7))</f>
        <v>301863</v>
      </c>
      <c r="M7" s="42" t="s">
        <v>530</v>
      </c>
      <c r="N7" s="42">
        <v>325337</v>
      </c>
      <c r="O7" s="42">
        <v>340360</v>
      </c>
      <c r="P7" s="42">
        <v>357676</v>
      </c>
      <c r="R7" s="42">
        <v>357676</v>
      </c>
      <c r="S7" s="42">
        <v>346423</v>
      </c>
    </row>
    <row r="8" spans="1:19" ht="31.5" customHeight="1">
      <c r="A8" s="464"/>
      <c r="B8" s="153" t="s">
        <v>534</v>
      </c>
      <c r="C8" s="396"/>
      <c r="D8" s="398"/>
      <c r="E8" s="293" t="s">
        <v>32</v>
      </c>
      <c r="F8" s="28">
        <f>'설계요소(특급기술자)'!D79</f>
        <v>1</v>
      </c>
      <c r="G8" s="293" t="s">
        <v>48</v>
      </c>
      <c r="H8" s="17">
        <f>P8</f>
        <v>301863</v>
      </c>
      <c r="I8" s="275" t="s">
        <v>53</v>
      </c>
      <c r="J8" s="37">
        <v>0</v>
      </c>
      <c r="K8" s="284">
        <f t="shared" si="0"/>
        <v>0</v>
      </c>
      <c r="M8" s="42" t="s">
        <v>531</v>
      </c>
      <c r="N8" s="42">
        <v>280031</v>
      </c>
      <c r="O8" s="42">
        <v>290356</v>
      </c>
      <c r="P8" s="42">
        <v>301863</v>
      </c>
      <c r="R8" s="42">
        <v>301863</v>
      </c>
      <c r="S8" s="42">
        <v>297079</v>
      </c>
    </row>
    <row r="9" spans="1:19" ht="31.5" customHeight="1">
      <c r="A9" s="464"/>
      <c r="B9" s="153" t="s">
        <v>536</v>
      </c>
      <c r="C9" s="468">
        <f>D3</f>
        <v>3</v>
      </c>
      <c r="D9" s="469"/>
      <c r="E9" s="293" t="s">
        <v>6</v>
      </c>
      <c r="F9" s="274">
        <v>0.25</v>
      </c>
      <c r="G9" s="293" t="s">
        <v>26</v>
      </c>
      <c r="H9" s="17">
        <f>P8</f>
        <v>301863</v>
      </c>
      <c r="I9" s="275" t="s">
        <v>53</v>
      </c>
      <c r="J9" s="37">
        <v>0</v>
      </c>
      <c r="K9" s="284">
        <f t="shared" si="0"/>
        <v>226397</v>
      </c>
      <c r="M9" s="42" t="s">
        <v>552</v>
      </c>
      <c r="N9" s="42">
        <v>280030</v>
      </c>
      <c r="O9" s="42">
        <v>239233</v>
      </c>
      <c r="P9" s="42">
        <v>261545</v>
      </c>
      <c r="R9" s="42">
        <v>261545</v>
      </c>
      <c r="S9" s="42">
        <v>246345</v>
      </c>
    </row>
    <row r="10" spans="1:19" ht="31.5" customHeight="1">
      <c r="A10" s="464"/>
      <c r="B10" s="153" t="s">
        <v>537</v>
      </c>
      <c r="C10" s="468">
        <f>D3</f>
        <v>3</v>
      </c>
      <c r="D10" s="469"/>
      <c r="E10" s="293" t="s">
        <v>6</v>
      </c>
      <c r="F10" s="274">
        <v>0.2</v>
      </c>
      <c r="G10" s="293" t="s">
        <v>26</v>
      </c>
      <c r="H10" s="17">
        <f>P8+P10</f>
        <v>531141</v>
      </c>
      <c r="I10" s="277" t="s">
        <v>542</v>
      </c>
      <c r="J10" s="37">
        <v>0</v>
      </c>
      <c r="K10" s="284">
        <f t="shared" si="0"/>
        <v>318684</v>
      </c>
      <c r="M10" s="42" t="s">
        <v>532</v>
      </c>
      <c r="N10" s="42">
        <v>202067</v>
      </c>
      <c r="O10" s="42">
        <v>211513</v>
      </c>
      <c r="P10" s="42">
        <v>229278</v>
      </c>
      <c r="R10" s="42">
        <v>229278</v>
      </c>
      <c r="S10" s="42">
        <v>219507</v>
      </c>
    </row>
    <row r="11" spans="1:19" ht="31.5" customHeight="1">
      <c r="A11" s="465"/>
      <c r="B11" s="153" t="s">
        <v>538</v>
      </c>
      <c r="C11" s="396">
        <v>0</v>
      </c>
      <c r="D11" s="398"/>
      <c r="E11" s="293" t="s">
        <v>32</v>
      </c>
      <c r="F11" s="274">
        <v>1</v>
      </c>
      <c r="G11" s="293" t="s">
        <v>26</v>
      </c>
      <c r="H11" s="17">
        <f>P8</f>
        <v>301863</v>
      </c>
      <c r="I11" s="275" t="s">
        <v>53</v>
      </c>
      <c r="J11" s="37">
        <v>0</v>
      </c>
      <c r="K11" s="284">
        <f t="shared" si="0"/>
        <v>0</v>
      </c>
      <c r="M11" s="42" t="s">
        <v>533</v>
      </c>
      <c r="N11" s="42">
        <v>157068</v>
      </c>
      <c r="O11" s="42">
        <v>165545</v>
      </c>
      <c r="P11" s="42">
        <v>172068</v>
      </c>
      <c r="R11" s="42">
        <v>172068</v>
      </c>
      <c r="S11" s="42">
        <v>169804</v>
      </c>
    </row>
    <row r="12" spans="1:19" ht="31.5" customHeight="1">
      <c r="A12" s="363"/>
      <c r="B12" s="157" t="s">
        <v>247</v>
      </c>
      <c r="C12" s="468">
        <f>D3</f>
        <v>3</v>
      </c>
      <c r="D12" s="469"/>
      <c r="E12" s="294" t="s">
        <v>6</v>
      </c>
      <c r="F12" s="50">
        <v>0.05</v>
      </c>
      <c r="G12" s="294" t="s">
        <v>26</v>
      </c>
      <c r="H12" s="3">
        <f>P8</f>
        <v>301863</v>
      </c>
      <c r="I12" s="276" t="s">
        <v>53</v>
      </c>
      <c r="J12" s="38">
        <v>0</v>
      </c>
      <c r="K12" s="284">
        <f t="shared" si="0"/>
        <v>45279</v>
      </c>
    </row>
    <row r="13" spans="1:19" ht="31.5" customHeight="1">
      <c r="A13" s="363"/>
      <c r="B13" s="298" t="s">
        <v>15</v>
      </c>
      <c r="C13" s="252"/>
      <c r="D13" s="254"/>
      <c r="E13" s="253"/>
      <c r="F13" s="254"/>
      <c r="G13" s="253"/>
      <c r="H13" s="254"/>
      <c r="I13" s="255"/>
      <c r="J13" s="253"/>
      <c r="K13" s="285">
        <f>SUM(K7:K12)</f>
        <v>892223</v>
      </c>
      <c r="N13" s="44"/>
    </row>
    <row r="14" spans="1:19" ht="31.5" customHeight="1">
      <c r="A14" s="370" t="s">
        <v>20</v>
      </c>
      <c r="B14" s="20" t="s">
        <v>16</v>
      </c>
      <c r="C14" s="296"/>
      <c r="D14" s="297"/>
      <c r="E14" s="297"/>
      <c r="F14" s="297"/>
      <c r="G14" s="297"/>
      <c r="H14" s="189"/>
      <c r="I14" s="295"/>
      <c r="J14" s="296"/>
      <c r="K14" s="286">
        <f>SUM(K15:K15)</f>
        <v>20000</v>
      </c>
    </row>
    <row r="15" spans="1:19" ht="31.5" customHeight="1">
      <c r="A15" s="370"/>
      <c r="B15" s="20" t="s">
        <v>539</v>
      </c>
      <c r="C15" s="357">
        <v>1</v>
      </c>
      <c r="D15" s="331"/>
      <c r="E15" s="294" t="s">
        <v>541</v>
      </c>
      <c r="F15" s="258">
        <v>2</v>
      </c>
      <c r="G15" s="294" t="s">
        <v>33</v>
      </c>
      <c r="H15" s="5">
        <v>10000</v>
      </c>
      <c r="I15" s="294" t="s">
        <v>34</v>
      </c>
      <c r="J15" s="294"/>
      <c r="K15" s="286">
        <f>INT(C15*F15*H15)</f>
        <v>20000</v>
      </c>
    </row>
    <row r="16" spans="1:19" ht="31.5" customHeight="1">
      <c r="A16" s="363"/>
      <c r="B16" s="298" t="s">
        <v>15</v>
      </c>
      <c r="C16" s="463"/>
      <c r="D16" s="463"/>
      <c r="E16" s="463"/>
      <c r="F16" s="463"/>
      <c r="G16" s="463"/>
      <c r="H16" s="463"/>
      <c r="I16" s="463"/>
      <c r="J16" s="256"/>
      <c r="K16" s="285">
        <f>K14</f>
        <v>20000</v>
      </c>
    </row>
    <row r="17" spans="1:15" ht="31.5" customHeight="1">
      <c r="A17" s="363" t="s">
        <v>21</v>
      </c>
      <c r="B17" s="364"/>
      <c r="C17" s="329" t="s">
        <v>35</v>
      </c>
      <c r="D17" s="329"/>
      <c r="E17" s="329"/>
      <c r="F17" s="329"/>
      <c r="G17" s="329"/>
      <c r="H17" s="329"/>
      <c r="I17" s="329"/>
      <c r="J17" s="296"/>
      <c r="K17" s="287">
        <f>INT(K13*1.1)</f>
        <v>981445</v>
      </c>
      <c r="N17" s="43"/>
    </row>
    <row r="18" spans="1:15" ht="31.5" customHeight="1">
      <c r="A18" s="363" t="s">
        <v>22</v>
      </c>
      <c r="B18" s="364"/>
      <c r="C18" s="329" t="s">
        <v>36</v>
      </c>
      <c r="D18" s="329"/>
      <c r="E18" s="329"/>
      <c r="F18" s="329"/>
      <c r="G18" s="329"/>
      <c r="H18" s="329"/>
      <c r="I18" s="329"/>
      <c r="J18" s="296"/>
      <c r="K18" s="287">
        <f>INT((K13+K17)*0.2)</f>
        <v>374733</v>
      </c>
    </row>
    <row r="19" spans="1:15" ht="31.5" customHeight="1">
      <c r="A19" s="363" t="s">
        <v>68</v>
      </c>
      <c r="B19" s="364"/>
      <c r="C19" s="329" t="s">
        <v>285</v>
      </c>
      <c r="D19" s="329"/>
      <c r="E19" s="329"/>
      <c r="F19" s="329"/>
      <c r="G19" s="329"/>
      <c r="H19" s="329"/>
      <c r="I19" s="329"/>
      <c r="J19" s="296"/>
      <c r="K19" s="287">
        <f>SUM(K13,K16,K17,K18)</f>
        <v>2268401</v>
      </c>
    </row>
    <row r="20" spans="1:15" ht="31.5" customHeight="1">
      <c r="A20" s="361" t="s">
        <v>69</v>
      </c>
      <c r="B20" s="362"/>
      <c r="C20" s="460" t="s">
        <v>460</v>
      </c>
      <c r="D20" s="461"/>
      <c r="E20" s="461"/>
      <c r="F20" s="461"/>
      <c r="G20" s="461"/>
      <c r="H20" s="461"/>
      <c r="I20" s="462"/>
      <c r="J20" s="296"/>
      <c r="K20" s="287">
        <f>(K19*0.816%)+(K19*0.16%)</f>
        <v>22139.593759999996</v>
      </c>
    </row>
    <row r="21" spans="1:15" ht="31.5" customHeight="1">
      <c r="A21" s="361" t="s">
        <v>553</v>
      </c>
      <c r="B21" s="362"/>
      <c r="C21" s="460" t="s">
        <v>554</v>
      </c>
      <c r="D21" s="461"/>
      <c r="E21" s="461"/>
      <c r="F21" s="461"/>
      <c r="G21" s="461"/>
      <c r="H21" s="461"/>
      <c r="I21" s="462"/>
      <c r="J21" s="296"/>
      <c r="K21" s="287">
        <f>ROUNDDOWN((K13+K16)*2.07%,0)</f>
        <v>18883</v>
      </c>
    </row>
    <row r="22" spans="1:15" ht="31.5" customHeight="1">
      <c r="A22" s="361" t="s">
        <v>23</v>
      </c>
      <c r="B22" s="362"/>
      <c r="C22" s="329" t="s">
        <v>73</v>
      </c>
      <c r="D22" s="329"/>
      <c r="E22" s="329"/>
      <c r="F22" s="329"/>
      <c r="G22" s="329"/>
      <c r="H22" s="329"/>
      <c r="I22" s="329"/>
      <c r="J22" s="296"/>
      <c r="K22" s="287">
        <f>SUM(K19:K21)</f>
        <v>2309423.5937600001</v>
      </c>
      <c r="M22" s="292" t="s">
        <v>556</v>
      </c>
      <c r="O22" s="42" t="s">
        <v>557</v>
      </c>
    </row>
    <row r="23" spans="1:15" ht="31.5" customHeight="1">
      <c r="A23" s="363" t="s">
        <v>24</v>
      </c>
      <c r="B23" s="364"/>
      <c r="C23" s="329" t="s">
        <v>37</v>
      </c>
      <c r="D23" s="329"/>
      <c r="E23" s="329"/>
      <c r="F23" s="329"/>
      <c r="G23" s="329"/>
      <c r="H23" s="329"/>
      <c r="I23" s="329"/>
      <c r="J23" s="296"/>
      <c r="K23" s="287">
        <f>INT(K22*0.1)</f>
        <v>230942</v>
      </c>
    </row>
    <row r="24" spans="1:15" ht="31.5" customHeight="1">
      <c r="A24" s="363" t="s">
        <v>25</v>
      </c>
      <c r="B24" s="364"/>
      <c r="C24" s="329"/>
      <c r="D24" s="329"/>
      <c r="E24" s="329"/>
      <c r="F24" s="329"/>
      <c r="G24" s="329"/>
      <c r="H24" s="329"/>
      <c r="I24" s="329"/>
      <c r="J24" s="296"/>
      <c r="K24" s="287">
        <f>SUM(K22:K23)</f>
        <v>2540365.5937600001</v>
      </c>
    </row>
    <row r="25" spans="1:15" ht="31.5" customHeight="1" thickBot="1">
      <c r="A25" s="455" t="s">
        <v>38</v>
      </c>
      <c r="B25" s="456"/>
      <c r="C25" s="457" t="s">
        <v>39</v>
      </c>
      <c r="D25" s="457"/>
      <c r="E25" s="457"/>
      <c r="F25" s="457"/>
      <c r="G25" s="457"/>
      <c r="H25" s="457"/>
      <c r="I25" s="457"/>
      <c r="J25" s="257"/>
      <c r="K25" s="288">
        <f>ROUNDDOWN(K24,-3)</f>
        <v>2540000</v>
      </c>
      <c r="M25" s="42">
        <v>0.94</v>
      </c>
      <c r="N25" s="292">
        <v>0.93</v>
      </c>
    </row>
    <row r="26" spans="1:15" ht="31.5" customHeight="1" thickBot="1">
      <c r="A26" s="458" t="s">
        <v>551</v>
      </c>
      <c r="B26" s="459"/>
      <c r="C26" s="457" t="s">
        <v>39</v>
      </c>
      <c r="D26" s="457"/>
      <c r="E26" s="457"/>
      <c r="F26" s="457"/>
      <c r="G26" s="457"/>
      <c r="H26" s="457"/>
      <c r="I26" s="457"/>
      <c r="J26" s="257"/>
      <c r="K26" s="288">
        <f>ROUNDDOWN(K25*M25,-3)</f>
        <v>2387000</v>
      </c>
    </row>
    <row r="27" spans="1:15">
      <c r="A27" s="211"/>
      <c r="B27" s="116"/>
      <c r="C27" s="259"/>
      <c r="D27" s="259"/>
      <c r="E27" s="259"/>
      <c r="F27" s="259"/>
      <c r="G27" s="259"/>
      <c r="H27" s="259"/>
      <c r="I27" s="260"/>
    </row>
  </sheetData>
  <mergeCells count="44">
    <mergeCell ref="A1:K1"/>
    <mergeCell ref="A3:B3"/>
    <mergeCell ref="G3:K3"/>
    <mergeCell ref="A4:A6"/>
    <mergeCell ref="B4:B6"/>
    <mergeCell ref="C4:E4"/>
    <mergeCell ref="F4:G4"/>
    <mergeCell ref="H4:I4"/>
    <mergeCell ref="J4:J6"/>
    <mergeCell ref="K4:K6"/>
    <mergeCell ref="C5:E5"/>
    <mergeCell ref="F5:G5"/>
    <mergeCell ref="H5:I5"/>
    <mergeCell ref="C6:D6"/>
    <mergeCell ref="A7:A13"/>
    <mergeCell ref="C7:D7"/>
    <mergeCell ref="C8:D8"/>
    <mergeCell ref="C9:D9"/>
    <mergeCell ref="C10:D10"/>
    <mergeCell ref="C11:D11"/>
    <mergeCell ref="C12:D12"/>
    <mergeCell ref="A14:A16"/>
    <mergeCell ref="C15:D15"/>
    <mergeCell ref="C16:I16"/>
    <mergeCell ref="A17:B17"/>
    <mergeCell ref="C17:I17"/>
    <mergeCell ref="A18:B18"/>
    <mergeCell ref="C18:I18"/>
    <mergeCell ref="A19:B19"/>
    <mergeCell ref="C19:I19"/>
    <mergeCell ref="A20:B20"/>
    <mergeCell ref="C20:I20"/>
    <mergeCell ref="A21:B21"/>
    <mergeCell ref="C21:I21"/>
    <mergeCell ref="A22:B22"/>
    <mergeCell ref="C22:I22"/>
    <mergeCell ref="A23:B23"/>
    <mergeCell ref="C23:I23"/>
    <mergeCell ref="A24:B24"/>
    <mergeCell ref="C24:I24"/>
    <mergeCell ref="A25:B25"/>
    <mergeCell ref="C25:I25"/>
    <mergeCell ref="A26:B26"/>
    <mergeCell ref="C26:I26"/>
  </mergeCells>
  <phoneticPr fontId="2" type="noConversion"/>
  <pageMargins left="0.39370078740157483" right="0.59055118110236227" top="0.98425196850393704" bottom="0.43307086614173229" header="0.31496062992125984" footer="0.31496062992125984"/>
  <pageSetup paperSize="9" scale="83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J114"/>
  <sheetViews>
    <sheetView view="pageBreakPreview" topLeftCell="A97" zoomScaleNormal="85" zoomScaleSheetLayoutView="100" workbookViewId="0">
      <selection activeCell="F15" sqref="F15:I15"/>
    </sheetView>
  </sheetViews>
  <sheetFormatPr defaultColWidth="6.5" defaultRowHeight="24.95" customHeight="1"/>
  <cols>
    <col min="1" max="2" width="3" style="218" customWidth="1"/>
    <col min="3" max="3" width="25.375" style="218" customWidth="1"/>
    <col min="4" max="4" width="13" style="218" bestFit="1" customWidth="1"/>
    <col min="5" max="5" width="15.125" style="218" customWidth="1"/>
    <col min="6" max="6" width="6.875" style="218" customWidth="1"/>
    <col min="7" max="7" width="11.875" style="218" bestFit="1" customWidth="1"/>
    <col min="8" max="8" width="22.5" style="218" customWidth="1"/>
    <col min="9" max="9" width="18.125" style="218" customWidth="1"/>
    <col min="10" max="10" width="1.5" style="218" customWidth="1"/>
    <col min="11" max="14" width="6.125" style="218" customWidth="1"/>
    <col min="15" max="16384" width="6.5" style="218"/>
  </cols>
  <sheetData>
    <row r="1" spans="1:10" s="241" customFormat="1" ht="24.95" customHeight="1">
      <c r="A1" s="413" t="s">
        <v>540</v>
      </c>
      <c r="B1" s="413"/>
      <c r="C1" s="413"/>
      <c r="D1" s="413"/>
      <c r="E1" s="413"/>
      <c r="F1" s="413"/>
      <c r="G1" s="413"/>
      <c r="H1" s="413"/>
      <c r="I1" s="413"/>
    </row>
    <row r="2" spans="1:10" s="241" customFormat="1" ht="9.9499999999999993" customHeight="1">
      <c r="A2" s="242"/>
      <c r="B2" s="242"/>
      <c r="C2" s="280"/>
      <c r="D2" s="247"/>
      <c r="E2" s="247"/>
      <c r="F2" s="247"/>
      <c r="G2" s="247"/>
      <c r="H2" s="247"/>
      <c r="I2" s="246"/>
      <c r="J2" s="242"/>
    </row>
    <row r="3" spans="1:10" s="241" customFormat="1" ht="24.95" customHeight="1">
      <c r="A3" s="242"/>
      <c r="B3" s="413" t="s">
        <v>461</v>
      </c>
      <c r="C3" s="413"/>
      <c r="D3" s="413"/>
      <c r="E3" s="413"/>
      <c r="F3" s="413"/>
      <c r="G3" s="413"/>
      <c r="H3" s="413"/>
      <c r="I3" s="413"/>
      <c r="J3" s="242"/>
    </row>
    <row r="4" spans="1:10" s="227" customFormat="1" ht="24.95" customHeight="1" thickBot="1">
      <c r="A4" s="239"/>
      <c r="B4" s="239"/>
      <c r="C4" s="414" t="s">
        <v>451</v>
      </c>
      <c r="D4" s="414"/>
      <c r="E4" s="414"/>
      <c r="F4" s="281"/>
      <c r="G4" s="281"/>
      <c r="H4" s="281"/>
      <c r="I4" s="226" t="s">
        <v>450</v>
      </c>
      <c r="J4" s="239"/>
    </row>
    <row r="5" spans="1:10" s="227" customFormat="1" ht="20.100000000000001" customHeight="1" thickBot="1">
      <c r="A5" s="239"/>
      <c r="B5" s="239"/>
      <c r="C5" s="236" t="s">
        <v>452</v>
      </c>
      <c r="D5" s="235" t="s">
        <v>443</v>
      </c>
      <c r="E5" s="415" t="s">
        <v>442</v>
      </c>
      <c r="F5" s="416"/>
      <c r="G5" s="415" t="s">
        <v>449</v>
      </c>
      <c r="H5" s="416"/>
      <c r="I5" s="417"/>
      <c r="J5" s="239"/>
    </row>
    <row r="6" spans="1:10" s="227" customFormat="1" ht="39.950000000000003" customHeight="1" thickTop="1" thickBot="1">
      <c r="A6" s="239"/>
      <c r="B6" s="239"/>
      <c r="C6" s="263" t="s">
        <v>462</v>
      </c>
      <c r="D6" s="245">
        <v>0.02</v>
      </c>
      <c r="E6" s="418" t="s">
        <v>543</v>
      </c>
      <c r="F6" s="419"/>
      <c r="G6" s="420"/>
      <c r="H6" s="421"/>
      <c r="I6" s="422"/>
      <c r="J6" s="239"/>
    </row>
    <row r="7" spans="1:10" s="227" customFormat="1" ht="15" customHeight="1">
      <c r="A7" s="239"/>
      <c r="B7" s="239"/>
      <c r="C7" s="238"/>
      <c r="D7" s="238"/>
      <c r="E7" s="243"/>
      <c r="F7" s="243"/>
      <c r="G7" s="243"/>
      <c r="H7" s="243"/>
      <c r="I7" s="243"/>
      <c r="J7" s="239"/>
    </row>
    <row r="8" spans="1:10" s="241" customFormat="1" ht="24.95" customHeight="1">
      <c r="A8" s="242"/>
      <c r="B8" s="413" t="s">
        <v>463</v>
      </c>
      <c r="C8" s="413"/>
      <c r="D8" s="413"/>
      <c r="E8" s="413"/>
      <c r="F8" s="413"/>
      <c r="G8" s="413"/>
      <c r="H8" s="413"/>
      <c r="I8" s="413"/>
      <c r="J8" s="242"/>
    </row>
    <row r="9" spans="1:10" s="227" customFormat="1" ht="24.95" customHeight="1" thickBot="1">
      <c r="A9" s="239"/>
      <c r="B9" s="239"/>
      <c r="C9" s="414" t="s">
        <v>445</v>
      </c>
      <c r="D9" s="414"/>
      <c r="E9" s="488"/>
      <c r="F9" s="281"/>
      <c r="G9" s="281"/>
      <c r="H9" s="281"/>
      <c r="I9" s="226" t="s">
        <v>444</v>
      </c>
      <c r="J9" s="239"/>
    </row>
    <row r="10" spans="1:10" s="227" customFormat="1" ht="20.100000000000001" customHeight="1" thickBot="1">
      <c r="A10" s="239"/>
      <c r="B10" s="239"/>
      <c r="C10" s="236" t="s">
        <v>440</v>
      </c>
      <c r="D10" s="235" t="s">
        <v>443</v>
      </c>
      <c r="E10" s="415" t="s">
        <v>442</v>
      </c>
      <c r="F10" s="416"/>
      <c r="G10" s="415" t="s">
        <v>449</v>
      </c>
      <c r="H10" s="416"/>
      <c r="I10" s="417"/>
      <c r="J10" s="239"/>
    </row>
    <row r="11" spans="1:10" s="227" customFormat="1" ht="39.950000000000003" customHeight="1" thickTop="1" thickBot="1">
      <c r="A11" s="239"/>
      <c r="B11" s="239"/>
      <c r="C11" s="263" t="s">
        <v>464</v>
      </c>
      <c r="D11" s="245">
        <v>0.2</v>
      </c>
      <c r="E11" s="418" t="s">
        <v>465</v>
      </c>
      <c r="F11" s="419"/>
      <c r="G11" s="420" t="s">
        <v>466</v>
      </c>
      <c r="H11" s="421"/>
      <c r="I11" s="422"/>
      <c r="J11" s="239"/>
    </row>
    <row r="12" spans="1:10" s="227" customFormat="1" ht="23.25" customHeight="1">
      <c r="A12" s="239"/>
      <c r="B12" s="239"/>
      <c r="C12" s="405" t="s">
        <v>467</v>
      </c>
      <c r="D12" s="405"/>
      <c r="E12" s="487"/>
      <c r="F12" s="487"/>
      <c r="G12" s="487"/>
      <c r="H12" s="265"/>
      <c r="I12" s="265"/>
      <c r="J12" s="239"/>
    </row>
    <row r="13" spans="1:10" s="227" customFormat="1" ht="13.5" customHeight="1">
      <c r="A13" s="239"/>
      <c r="B13" s="239"/>
      <c r="C13" s="265"/>
      <c r="D13" s="265"/>
      <c r="E13" s="265"/>
      <c r="F13" s="265"/>
      <c r="G13" s="265"/>
      <c r="H13" s="265"/>
      <c r="I13" s="265"/>
      <c r="J13" s="239"/>
    </row>
    <row r="14" spans="1:10" ht="20.100000000000001" customHeight="1" thickBot="1">
      <c r="C14" s="406" t="s">
        <v>469</v>
      </c>
      <c r="D14" s="406"/>
      <c r="E14" s="406"/>
    </row>
    <row r="15" spans="1:10" ht="27.75" thickBot="1">
      <c r="C15" s="234" t="s">
        <v>448</v>
      </c>
      <c r="D15" s="282" t="s">
        <v>447</v>
      </c>
      <c r="E15" s="250" t="s">
        <v>470</v>
      </c>
      <c r="F15" s="407" t="s">
        <v>438</v>
      </c>
      <c r="G15" s="408"/>
      <c r="H15" s="408"/>
      <c r="I15" s="409"/>
    </row>
    <row r="16" spans="1:10" ht="45" customHeight="1" thickTop="1" thickBot="1">
      <c r="C16" s="233" t="s">
        <v>453</v>
      </c>
      <c r="D16" s="232" t="s">
        <v>457</v>
      </c>
      <c r="E16" s="251">
        <v>0.05</v>
      </c>
      <c r="F16" s="410" t="s">
        <v>471</v>
      </c>
      <c r="G16" s="411"/>
      <c r="H16" s="411"/>
      <c r="I16" s="412"/>
    </row>
    <row r="17" spans="1:10" s="227" customFormat="1" ht="15" customHeight="1">
      <c r="A17" s="239"/>
      <c r="B17" s="239"/>
      <c r="C17" s="265"/>
      <c r="D17" s="281"/>
      <c r="E17" s="281"/>
      <c r="F17" s="281"/>
      <c r="G17" s="281"/>
      <c r="H17" s="281"/>
      <c r="I17" s="243"/>
      <c r="J17" s="239"/>
    </row>
    <row r="18" spans="1:10" s="241" customFormat="1" ht="24.95" customHeight="1">
      <c r="A18" s="242"/>
      <c r="B18" s="413" t="s">
        <v>472</v>
      </c>
      <c r="C18" s="413"/>
      <c r="D18" s="413"/>
      <c r="E18" s="413"/>
      <c r="F18" s="413"/>
      <c r="G18" s="413"/>
      <c r="H18" s="413"/>
      <c r="I18" s="413"/>
      <c r="J18" s="242"/>
    </row>
    <row r="19" spans="1:10" s="227" customFormat="1" ht="24.95" customHeight="1" thickBot="1">
      <c r="A19" s="239"/>
      <c r="B19" s="239"/>
      <c r="C19" s="414" t="s">
        <v>445</v>
      </c>
      <c r="D19" s="414"/>
      <c r="E19" s="414"/>
      <c r="F19" s="281"/>
      <c r="G19" s="281"/>
      <c r="H19" s="281"/>
      <c r="I19" s="226" t="s">
        <v>444</v>
      </c>
      <c r="J19" s="239"/>
    </row>
    <row r="20" spans="1:10" s="227" customFormat="1" ht="20.100000000000001" customHeight="1" thickBot="1">
      <c r="A20" s="239"/>
      <c r="B20" s="239"/>
      <c r="C20" s="236" t="s">
        <v>440</v>
      </c>
      <c r="D20" s="235" t="s">
        <v>443</v>
      </c>
      <c r="E20" s="415" t="s">
        <v>442</v>
      </c>
      <c r="F20" s="416"/>
      <c r="G20" s="415" t="s">
        <v>449</v>
      </c>
      <c r="H20" s="416"/>
      <c r="I20" s="417"/>
      <c r="J20" s="239"/>
    </row>
    <row r="21" spans="1:10" s="227" customFormat="1" ht="39.950000000000003" customHeight="1" thickTop="1" thickBot="1">
      <c r="A21" s="239"/>
      <c r="B21" s="239"/>
      <c r="C21" s="263" t="s">
        <v>473</v>
      </c>
      <c r="D21" s="245">
        <v>0.1</v>
      </c>
      <c r="E21" s="418" t="s">
        <v>465</v>
      </c>
      <c r="F21" s="419"/>
      <c r="G21" s="420" t="s">
        <v>544</v>
      </c>
      <c r="H21" s="421"/>
      <c r="I21" s="422"/>
      <c r="J21" s="239"/>
    </row>
    <row r="22" spans="1:10" s="227" customFormat="1" ht="15" customHeight="1">
      <c r="A22" s="239"/>
      <c r="B22" s="239"/>
      <c r="C22" s="238"/>
      <c r="D22" s="238"/>
      <c r="E22" s="243"/>
      <c r="F22" s="243"/>
      <c r="G22" s="243"/>
      <c r="H22" s="243"/>
      <c r="I22" s="243"/>
      <c r="J22" s="239"/>
    </row>
    <row r="23" spans="1:10" ht="20.100000000000001" customHeight="1" thickBot="1">
      <c r="C23" s="406" t="s">
        <v>469</v>
      </c>
      <c r="D23" s="406"/>
      <c r="E23" s="406"/>
    </row>
    <row r="24" spans="1:10" ht="17.25" customHeight="1" thickBot="1">
      <c r="C24" s="234" t="s">
        <v>448</v>
      </c>
      <c r="D24" s="282" t="s">
        <v>447</v>
      </c>
      <c r="E24" s="264" t="s">
        <v>476</v>
      </c>
      <c r="F24" s="426" t="s">
        <v>432</v>
      </c>
      <c r="G24" s="427"/>
      <c r="H24" s="427"/>
      <c r="I24" s="428"/>
    </row>
    <row r="25" spans="1:10" ht="45" customHeight="1" thickTop="1" thickBot="1">
      <c r="C25" s="233" t="s">
        <v>454</v>
      </c>
      <c r="D25" s="232" t="s">
        <v>475</v>
      </c>
      <c r="E25" s="232" t="s">
        <v>477</v>
      </c>
      <c r="F25" s="425" t="s">
        <v>478</v>
      </c>
      <c r="G25" s="425"/>
      <c r="H25" s="425"/>
      <c r="I25" s="269" t="s">
        <v>479</v>
      </c>
    </row>
    <row r="26" spans="1:10" ht="20.100000000000001" customHeight="1">
      <c r="C26" s="279"/>
      <c r="D26" s="279"/>
      <c r="E26" s="279"/>
    </row>
    <row r="27" spans="1:10" s="241" customFormat="1" ht="24.95" customHeight="1">
      <c r="A27" s="242"/>
      <c r="B27" s="413" t="s">
        <v>480</v>
      </c>
      <c r="C27" s="413"/>
      <c r="D27" s="413"/>
      <c r="E27" s="413"/>
      <c r="F27" s="413"/>
      <c r="G27" s="413"/>
      <c r="H27" s="413"/>
      <c r="I27" s="413"/>
      <c r="J27" s="242"/>
    </row>
    <row r="28" spans="1:10" s="227" customFormat="1" ht="24.95" customHeight="1" thickBot="1">
      <c r="A28" s="239"/>
      <c r="B28" s="239"/>
      <c r="C28" s="414" t="s">
        <v>451</v>
      </c>
      <c r="D28" s="414"/>
      <c r="E28" s="414"/>
      <c r="F28" s="281"/>
      <c r="G28" s="281"/>
      <c r="H28" s="281"/>
      <c r="I28" s="226" t="s">
        <v>450</v>
      </c>
      <c r="J28" s="239"/>
    </row>
    <row r="29" spans="1:10" s="227" customFormat="1" ht="20.100000000000001" customHeight="1" thickBot="1">
      <c r="A29" s="239"/>
      <c r="B29" s="239"/>
      <c r="C29" s="236" t="s">
        <v>452</v>
      </c>
      <c r="D29" s="235" t="s">
        <v>443</v>
      </c>
      <c r="E29" s="415" t="s">
        <v>442</v>
      </c>
      <c r="F29" s="416"/>
      <c r="G29" s="415" t="s">
        <v>449</v>
      </c>
      <c r="H29" s="416"/>
      <c r="I29" s="417"/>
      <c r="J29" s="239"/>
    </row>
    <row r="30" spans="1:10" s="227" customFormat="1" ht="24" customHeight="1" thickTop="1" thickBot="1">
      <c r="A30" s="239"/>
      <c r="B30" s="239"/>
      <c r="C30" s="237" t="s">
        <v>481</v>
      </c>
      <c r="D30" s="245">
        <v>0.25</v>
      </c>
      <c r="E30" s="418" t="s">
        <v>28</v>
      </c>
      <c r="F30" s="423"/>
      <c r="G30" s="429"/>
      <c r="H30" s="430"/>
      <c r="I30" s="431"/>
      <c r="J30" s="239"/>
    </row>
    <row r="31" spans="1:10" s="227" customFormat="1" ht="15" customHeight="1">
      <c r="A31" s="239"/>
      <c r="B31" s="239"/>
      <c r="C31" s="424" t="s">
        <v>482</v>
      </c>
      <c r="D31" s="424"/>
      <c r="E31" s="424"/>
      <c r="F31" s="424"/>
      <c r="G31" s="424"/>
      <c r="H31" s="424"/>
      <c r="I31" s="243"/>
      <c r="J31" s="239"/>
    </row>
    <row r="32" spans="1:10" s="227" customFormat="1" ht="15" customHeight="1">
      <c r="A32" s="239"/>
      <c r="B32" s="239"/>
      <c r="C32" s="414" t="s">
        <v>483</v>
      </c>
      <c r="D32" s="414"/>
      <c r="E32" s="414"/>
      <c r="F32" s="414"/>
      <c r="G32" s="414"/>
      <c r="H32" s="414"/>
      <c r="I32" s="243"/>
      <c r="J32" s="239"/>
    </row>
    <row r="33" spans="1:10" s="227" customFormat="1" ht="15" customHeight="1">
      <c r="A33" s="239"/>
      <c r="B33" s="239"/>
      <c r="C33" s="281"/>
      <c r="D33" s="281"/>
      <c r="E33" s="281"/>
      <c r="F33" s="281"/>
      <c r="G33" s="281"/>
      <c r="H33" s="281"/>
      <c r="I33" s="243"/>
      <c r="J33" s="239"/>
    </row>
    <row r="34" spans="1:10" ht="20.100000000000001" customHeight="1" thickBot="1">
      <c r="C34" s="406" t="s">
        <v>469</v>
      </c>
      <c r="D34" s="406"/>
      <c r="E34" s="406"/>
    </row>
    <row r="35" spans="1:10" ht="17.25" customHeight="1" thickBot="1">
      <c r="C35" s="234" t="s">
        <v>448</v>
      </c>
      <c r="D35" s="282" t="s">
        <v>447</v>
      </c>
      <c r="E35" s="264" t="s">
        <v>476</v>
      </c>
      <c r="F35" s="426" t="s">
        <v>432</v>
      </c>
      <c r="G35" s="427"/>
      <c r="H35" s="427"/>
      <c r="I35" s="428"/>
    </row>
    <row r="36" spans="1:10" ht="45" customHeight="1" thickTop="1" thickBot="1">
      <c r="C36" s="233" t="s">
        <v>454</v>
      </c>
      <c r="D36" s="232">
        <v>0.27</v>
      </c>
      <c r="E36" s="232" t="s">
        <v>484</v>
      </c>
      <c r="F36" s="425" t="s">
        <v>485</v>
      </c>
      <c r="G36" s="425"/>
      <c r="H36" s="425"/>
      <c r="I36" s="269" t="s">
        <v>479</v>
      </c>
    </row>
    <row r="37" spans="1:10" s="227" customFormat="1" ht="15" customHeight="1">
      <c r="A37" s="239"/>
      <c r="B37" s="239"/>
      <c r="C37" s="424" t="s">
        <v>486</v>
      </c>
      <c r="D37" s="424"/>
      <c r="E37" s="424"/>
      <c r="F37" s="424"/>
      <c r="G37" s="424"/>
      <c r="H37" s="424"/>
      <c r="I37" s="243"/>
      <c r="J37" s="239"/>
    </row>
    <row r="38" spans="1:10" s="227" customFormat="1" ht="15" customHeight="1">
      <c r="A38" s="239"/>
      <c r="B38" s="239"/>
      <c r="C38" s="414" t="s">
        <v>487</v>
      </c>
      <c r="D38" s="414"/>
      <c r="E38" s="414"/>
      <c r="F38" s="414"/>
      <c r="G38" s="414"/>
      <c r="H38" s="414"/>
      <c r="I38" s="243"/>
      <c r="J38" s="239"/>
    </row>
    <row r="39" spans="1:10" s="227" customFormat="1" ht="15" customHeight="1">
      <c r="A39" s="239"/>
      <c r="B39" s="239"/>
      <c r="C39" s="265"/>
      <c r="D39" s="281"/>
      <c r="E39" s="281"/>
      <c r="F39" s="281"/>
      <c r="G39" s="281"/>
      <c r="H39" s="281"/>
      <c r="I39" s="243"/>
      <c r="J39" s="239"/>
    </row>
    <row r="40" spans="1:10" s="241" customFormat="1" ht="24.95" customHeight="1">
      <c r="A40" s="242"/>
      <c r="B40" s="413" t="s">
        <v>488</v>
      </c>
      <c r="C40" s="413"/>
      <c r="D40" s="413"/>
      <c r="E40" s="413"/>
      <c r="F40" s="413"/>
      <c r="G40" s="413"/>
      <c r="H40" s="413"/>
      <c r="I40" s="413"/>
      <c r="J40" s="242"/>
    </row>
    <row r="41" spans="1:10" s="227" customFormat="1" ht="24.95" customHeight="1" thickBot="1">
      <c r="A41" s="239"/>
      <c r="B41" s="239"/>
      <c r="C41" s="414" t="s">
        <v>455</v>
      </c>
      <c r="D41" s="414"/>
      <c r="E41" s="414"/>
      <c r="F41" s="281"/>
      <c r="G41" s="281"/>
      <c r="H41" s="281"/>
      <c r="I41" s="226" t="s">
        <v>450</v>
      </c>
      <c r="J41" s="239"/>
    </row>
    <row r="42" spans="1:10" s="227" customFormat="1" ht="20.100000000000001" customHeight="1" thickBot="1">
      <c r="A42" s="239"/>
      <c r="B42" s="239"/>
      <c r="C42" s="236" t="s">
        <v>452</v>
      </c>
      <c r="D42" s="235" t="s">
        <v>443</v>
      </c>
      <c r="E42" s="415" t="s">
        <v>442</v>
      </c>
      <c r="F42" s="416"/>
      <c r="G42" s="415" t="s">
        <v>449</v>
      </c>
      <c r="H42" s="416"/>
      <c r="I42" s="417"/>
      <c r="J42" s="239"/>
    </row>
    <row r="43" spans="1:10" s="227" customFormat="1" ht="24" customHeight="1" thickTop="1" thickBot="1">
      <c r="A43" s="239"/>
      <c r="B43" s="239"/>
      <c r="C43" s="237" t="s">
        <v>456</v>
      </c>
      <c r="D43" s="245">
        <v>0.5</v>
      </c>
      <c r="E43" s="418" t="s">
        <v>489</v>
      </c>
      <c r="F43" s="423"/>
      <c r="G43" s="432" t="s">
        <v>466</v>
      </c>
      <c r="H43" s="433"/>
      <c r="I43" s="434"/>
      <c r="J43" s="239"/>
    </row>
    <row r="44" spans="1:10" s="227" customFormat="1" ht="15" customHeight="1">
      <c r="A44" s="239"/>
      <c r="B44" s="239"/>
      <c r="C44" s="424" t="s">
        <v>490</v>
      </c>
      <c r="D44" s="424"/>
      <c r="E44" s="424"/>
      <c r="F44" s="424"/>
      <c r="G44" s="424"/>
      <c r="H44" s="424"/>
      <c r="I44" s="243"/>
      <c r="J44" s="239"/>
    </row>
    <row r="45" spans="1:10" s="227" customFormat="1" ht="15" customHeight="1">
      <c r="A45" s="239"/>
      <c r="B45" s="239"/>
      <c r="C45" s="414" t="s">
        <v>491</v>
      </c>
      <c r="D45" s="414"/>
      <c r="E45" s="414"/>
      <c r="F45" s="414"/>
      <c r="G45" s="414"/>
      <c r="H45" s="414"/>
      <c r="I45" s="243"/>
      <c r="J45" s="239"/>
    </row>
    <row r="46" spans="1:10" s="227" customFormat="1" ht="15" customHeight="1">
      <c r="A46" s="239"/>
      <c r="B46" s="239"/>
      <c r="C46" s="238"/>
      <c r="D46" s="238"/>
      <c r="E46" s="243"/>
      <c r="F46" s="243"/>
      <c r="G46" s="243"/>
      <c r="H46" s="243"/>
      <c r="I46" s="243"/>
      <c r="J46" s="239"/>
    </row>
    <row r="47" spans="1:10" ht="20.100000000000001" customHeight="1" thickBot="1">
      <c r="C47" s="406" t="s">
        <v>468</v>
      </c>
      <c r="D47" s="406"/>
      <c r="E47" s="406"/>
    </row>
    <row r="48" spans="1:10" ht="27.75" thickBot="1">
      <c r="C48" s="234" t="s">
        <v>448</v>
      </c>
      <c r="D48" s="282" t="s">
        <v>447</v>
      </c>
      <c r="E48" s="250" t="s">
        <v>470</v>
      </c>
      <c r="F48" s="407" t="s">
        <v>446</v>
      </c>
      <c r="G48" s="408"/>
      <c r="H48" s="408"/>
      <c r="I48" s="409"/>
    </row>
    <row r="49" spans="1:10" ht="45" customHeight="1" thickTop="1" thickBot="1">
      <c r="C49" s="233" t="s">
        <v>453</v>
      </c>
      <c r="D49" s="232" t="s">
        <v>492</v>
      </c>
      <c r="E49" s="251">
        <v>0.05</v>
      </c>
      <c r="F49" s="410" t="s">
        <v>493</v>
      </c>
      <c r="G49" s="411"/>
      <c r="H49" s="411"/>
      <c r="I49" s="412"/>
    </row>
    <row r="50" spans="1:10" s="227" customFormat="1" ht="15" customHeight="1">
      <c r="A50" s="239"/>
      <c r="B50" s="239"/>
      <c r="C50" s="424" t="s">
        <v>494</v>
      </c>
      <c r="D50" s="424"/>
      <c r="E50" s="424"/>
      <c r="F50" s="424"/>
      <c r="G50" s="424"/>
      <c r="H50" s="424"/>
      <c r="I50" s="243"/>
      <c r="J50" s="239"/>
    </row>
    <row r="51" spans="1:10" s="227" customFormat="1" ht="15" customHeight="1">
      <c r="A51" s="239"/>
      <c r="B51" s="239"/>
      <c r="C51" s="414" t="s">
        <v>495</v>
      </c>
      <c r="D51" s="414"/>
      <c r="E51" s="414"/>
      <c r="F51" s="414"/>
      <c r="G51" s="414"/>
      <c r="H51" s="414"/>
      <c r="I51" s="243"/>
      <c r="J51" s="239"/>
    </row>
    <row r="52" spans="1:10" ht="15" customHeight="1">
      <c r="C52" s="231"/>
      <c r="D52" s="231"/>
      <c r="E52" s="230"/>
      <c r="F52" s="229"/>
      <c r="G52" s="228"/>
      <c r="H52" s="228"/>
      <c r="I52" s="227"/>
    </row>
    <row r="53" spans="1:10" s="241" customFormat="1" ht="24.95" customHeight="1">
      <c r="A53" s="242"/>
      <c r="B53" s="413" t="s">
        <v>496</v>
      </c>
      <c r="C53" s="413"/>
      <c r="D53" s="413"/>
      <c r="E53" s="413"/>
      <c r="F53" s="413"/>
      <c r="G53" s="413"/>
      <c r="H53" s="413"/>
      <c r="I53" s="413"/>
      <c r="J53" s="242"/>
    </row>
    <row r="54" spans="1:10" s="227" customFormat="1" ht="24.95" customHeight="1" thickBot="1">
      <c r="A54" s="239"/>
      <c r="B54" s="239"/>
      <c r="C54" s="414" t="s">
        <v>445</v>
      </c>
      <c r="D54" s="414"/>
      <c r="E54" s="414"/>
      <c r="F54" s="281"/>
      <c r="G54" s="281"/>
      <c r="H54" s="281"/>
      <c r="I54" s="226" t="s">
        <v>444</v>
      </c>
      <c r="J54" s="239"/>
    </row>
    <row r="55" spans="1:10" s="227" customFormat="1" ht="20.100000000000001" customHeight="1" thickBot="1">
      <c r="A55" s="239"/>
      <c r="B55" s="239"/>
      <c r="C55" s="236" t="s">
        <v>440</v>
      </c>
      <c r="D55" s="235" t="s">
        <v>443</v>
      </c>
      <c r="E55" s="415" t="s">
        <v>442</v>
      </c>
      <c r="F55" s="416"/>
      <c r="G55" s="415" t="s">
        <v>449</v>
      </c>
      <c r="H55" s="416"/>
      <c r="I55" s="417"/>
      <c r="J55" s="239"/>
    </row>
    <row r="56" spans="1:10" s="227" customFormat="1" ht="24" customHeight="1" thickTop="1" thickBot="1">
      <c r="A56" s="239"/>
      <c r="B56" s="239"/>
      <c r="C56" s="237" t="s">
        <v>456</v>
      </c>
      <c r="D56" s="245">
        <v>0.1</v>
      </c>
      <c r="E56" s="418" t="s">
        <v>489</v>
      </c>
      <c r="F56" s="423"/>
      <c r="G56" s="432" t="s">
        <v>466</v>
      </c>
      <c r="H56" s="433"/>
      <c r="I56" s="434"/>
      <c r="J56" s="239"/>
    </row>
    <row r="57" spans="1:10" s="227" customFormat="1" ht="15" customHeight="1">
      <c r="A57" s="239"/>
      <c r="B57" s="239"/>
      <c r="C57" s="424" t="s">
        <v>497</v>
      </c>
      <c r="D57" s="424"/>
      <c r="E57" s="424"/>
      <c r="F57" s="424"/>
      <c r="G57" s="424"/>
      <c r="H57" s="424"/>
      <c r="I57" s="243"/>
      <c r="J57" s="239"/>
    </row>
    <row r="58" spans="1:10" s="227" customFormat="1" ht="15" customHeight="1">
      <c r="A58" s="239"/>
      <c r="B58" s="239"/>
      <c r="C58" s="414" t="s">
        <v>498</v>
      </c>
      <c r="D58" s="414"/>
      <c r="E58" s="414"/>
      <c r="F58" s="414"/>
      <c r="G58" s="414"/>
      <c r="H58" s="414"/>
      <c r="I58" s="243"/>
      <c r="J58" s="239"/>
    </row>
    <row r="59" spans="1:10" s="227" customFormat="1" ht="15" customHeight="1">
      <c r="A59" s="239"/>
      <c r="B59" s="239"/>
      <c r="C59" s="238"/>
      <c r="D59" s="238"/>
      <c r="E59" s="243"/>
      <c r="F59" s="243"/>
      <c r="G59" s="243"/>
      <c r="H59" s="243"/>
      <c r="I59" s="243"/>
      <c r="J59" s="239"/>
    </row>
    <row r="60" spans="1:10" ht="20.100000000000001" customHeight="1" thickBot="1">
      <c r="C60" s="406" t="s">
        <v>468</v>
      </c>
      <c r="D60" s="406"/>
      <c r="E60" s="406"/>
    </row>
    <row r="61" spans="1:10" ht="27.75" thickBot="1">
      <c r="C61" s="234" t="s">
        <v>448</v>
      </c>
      <c r="D61" s="282" t="s">
        <v>447</v>
      </c>
      <c r="E61" s="250" t="s">
        <v>470</v>
      </c>
      <c r="F61" s="407" t="s">
        <v>438</v>
      </c>
      <c r="G61" s="408"/>
      <c r="H61" s="408"/>
      <c r="I61" s="409"/>
    </row>
    <row r="62" spans="1:10" ht="45" customHeight="1" thickTop="1" thickBot="1">
      <c r="C62" s="233" t="s">
        <v>453</v>
      </c>
      <c r="D62" s="232" t="s">
        <v>499</v>
      </c>
      <c r="E62" s="251">
        <v>0.05</v>
      </c>
      <c r="F62" s="410" t="s">
        <v>500</v>
      </c>
      <c r="G62" s="411"/>
      <c r="H62" s="411"/>
      <c r="I62" s="412"/>
    </row>
    <row r="63" spans="1:10" s="227" customFormat="1" ht="15" customHeight="1">
      <c r="A63" s="239"/>
      <c r="B63" s="239"/>
      <c r="C63" s="424" t="s">
        <v>501</v>
      </c>
      <c r="D63" s="424"/>
      <c r="E63" s="424"/>
      <c r="F63" s="424"/>
      <c r="G63" s="424"/>
      <c r="H63" s="424"/>
      <c r="I63" s="243"/>
      <c r="J63" s="239"/>
    </row>
    <row r="64" spans="1:10" s="227" customFormat="1" ht="15" customHeight="1">
      <c r="A64" s="239"/>
      <c r="B64" s="239"/>
      <c r="C64" s="414" t="s">
        <v>495</v>
      </c>
      <c r="D64" s="414"/>
      <c r="E64" s="414"/>
      <c r="F64" s="414"/>
      <c r="G64" s="414"/>
      <c r="H64" s="414"/>
      <c r="I64" s="243"/>
      <c r="J64" s="239"/>
    </row>
    <row r="65" spans="1:10" s="227" customFormat="1" ht="15" customHeight="1">
      <c r="A65" s="239"/>
      <c r="B65" s="239"/>
      <c r="C65" s="281"/>
      <c r="D65" s="281"/>
      <c r="E65" s="281"/>
      <c r="F65" s="281"/>
      <c r="G65" s="281"/>
      <c r="H65" s="281"/>
      <c r="I65" s="243"/>
      <c r="J65" s="239"/>
    </row>
    <row r="66" spans="1:10" ht="24.95" customHeight="1">
      <c r="B66" s="413" t="s">
        <v>502</v>
      </c>
      <c r="C66" s="413"/>
      <c r="D66" s="413"/>
      <c r="E66" s="413"/>
      <c r="F66" s="413"/>
      <c r="G66" s="413"/>
      <c r="H66" s="413"/>
      <c r="I66" s="413"/>
    </row>
    <row r="67" spans="1:10" ht="24.95" customHeight="1" thickBot="1">
      <c r="C67" s="414" t="s">
        <v>445</v>
      </c>
      <c r="D67" s="414"/>
      <c r="E67" s="414"/>
      <c r="I67" s="226" t="s">
        <v>444</v>
      </c>
    </row>
    <row r="68" spans="1:10" ht="20.100000000000001" customHeight="1" thickBot="1">
      <c r="C68" s="223" t="s">
        <v>440</v>
      </c>
      <c r="D68" s="282" t="s">
        <v>443</v>
      </c>
      <c r="E68" s="435" t="s">
        <v>442</v>
      </c>
      <c r="F68" s="435"/>
      <c r="G68" s="407" t="s">
        <v>441</v>
      </c>
      <c r="H68" s="408"/>
      <c r="I68" s="409"/>
    </row>
    <row r="69" spans="1:10" ht="20.100000000000001" customHeight="1" thickTop="1" thickBot="1">
      <c r="C69" s="267" t="s">
        <v>458</v>
      </c>
      <c r="D69" s="268">
        <v>0.1</v>
      </c>
      <c r="E69" s="436" t="s">
        <v>545</v>
      </c>
      <c r="F69" s="437"/>
      <c r="G69" s="438"/>
      <c r="H69" s="439"/>
      <c r="I69" s="440"/>
    </row>
    <row r="70" spans="1:10" ht="15" customHeight="1"/>
    <row r="71" spans="1:10" ht="24.95" customHeight="1" thickBot="1">
      <c r="C71" s="414" t="s">
        <v>503</v>
      </c>
      <c r="D71" s="414"/>
      <c r="E71" s="414"/>
    </row>
    <row r="72" spans="1:10" ht="20.100000000000001" customHeight="1">
      <c r="C72" s="443" t="s">
        <v>440</v>
      </c>
      <c r="D72" s="447" t="s">
        <v>439</v>
      </c>
      <c r="E72" s="447"/>
      <c r="F72" s="447"/>
      <c r="G72" s="447"/>
      <c r="H72" s="447"/>
      <c r="I72" s="441" t="s">
        <v>438</v>
      </c>
    </row>
    <row r="73" spans="1:10" ht="20.100000000000001" customHeight="1">
      <c r="C73" s="444"/>
      <c r="D73" s="445" t="s">
        <v>437</v>
      </c>
      <c r="E73" s="445"/>
      <c r="F73" s="445" t="s">
        <v>436</v>
      </c>
      <c r="G73" s="445"/>
      <c r="H73" s="445"/>
      <c r="I73" s="442"/>
    </row>
    <row r="74" spans="1:10" ht="30" customHeight="1" thickBot="1">
      <c r="C74" s="221" t="s">
        <v>435</v>
      </c>
      <c r="D74" s="446" t="s">
        <v>434</v>
      </c>
      <c r="E74" s="446"/>
      <c r="F74" s="448" t="s">
        <v>459</v>
      </c>
      <c r="G74" s="449"/>
      <c r="H74" s="450"/>
      <c r="I74" s="278" t="s">
        <v>433</v>
      </c>
    </row>
    <row r="75" spans="1:10" ht="15" customHeight="1">
      <c r="C75" s="219"/>
      <c r="D75" s="219"/>
      <c r="E75" s="219"/>
      <c r="F75" s="219"/>
      <c r="G75" s="219"/>
      <c r="H75" s="219"/>
      <c r="I75" s="219"/>
    </row>
    <row r="76" spans="1:10" ht="24.95" customHeight="1">
      <c r="B76" s="413" t="s">
        <v>504</v>
      </c>
      <c r="C76" s="413"/>
      <c r="D76" s="413"/>
      <c r="E76" s="413"/>
      <c r="F76" s="413"/>
      <c r="G76" s="413"/>
      <c r="H76" s="413"/>
      <c r="I76" s="413"/>
    </row>
    <row r="77" spans="1:10" ht="24.95" customHeight="1" thickBot="1">
      <c r="C77" s="414" t="s">
        <v>505</v>
      </c>
      <c r="D77" s="414"/>
      <c r="E77" s="414"/>
      <c r="I77" s="226" t="s">
        <v>444</v>
      </c>
    </row>
    <row r="78" spans="1:10" ht="20.100000000000001" customHeight="1" thickBot="1">
      <c r="C78" s="223" t="s">
        <v>440</v>
      </c>
      <c r="D78" s="282" t="s">
        <v>443</v>
      </c>
      <c r="E78" s="435" t="s">
        <v>442</v>
      </c>
      <c r="F78" s="435"/>
      <c r="G78" s="407" t="s">
        <v>438</v>
      </c>
      <c r="H78" s="408"/>
      <c r="I78" s="409"/>
    </row>
    <row r="79" spans="1:10" ht="20.100000000000001" customHeight="1" thickTop="1" thickBot="1">
      <c r="C79" s="267" t="s">
        <v>506</v>
      </c>
      <c r="D79" s="268">
        <v>1</v>
      </c>
      <c r="E79" s="436" t="s">
        <v>545</v>
      </c>
      <c r="F79" s="437"/>
      <c r="G79" s="438" t="s">
        <v>507</v>
      </c>
      <c r="H79" s="439"/>
      <c r="I79" s="440"/>
    </row>
    <row r="81" spans="1:10" ht="24.95" customHeight="1">
      <c r="B81" s="413" t="s">
        <v>508</v>
      </c>
      <c r="C81" s="413"/>
      <c r="D81" s="413"/>
      <c r="E81" s="413"/>
      <c r="F81" s="413"/>
      <c r="G81" s="413"/>
      <c r="H81" s="413"/>
      <c r="I81" s="413"/>
    </row>
    <row r="82" spans="1:10" ht="24.95" customHeight="1" thickBot="1">
      <c r="C82" s="414" t="s">
        <v>505</v>
      </c>
      <c r="D82" s="414"/>
      <c r="E82" s="414"/>
      <c r="I82" s="226" t="s">
        <v>444</v>
      </c>
    </row>
    <row r="83" spans="1:10" ht="20.100000000000001" customHeight="1" thickBot="1">
      <c r="C83" s="223" t="s">
        <v>440</v>
      </c>
      <c r="D83" s="282" t="s">
        <v>443</v>
      </c>
      <c r="E83" s="435" t="s">
        <v>442</v>
      </c>
      <c r="F83" s="435"/>
      <c r="G83" s="407" t="s">
        <v>438</v>
      </c>
      <c r="H83" s="408"/>
      <c r="I83" s="409"/>
    </row>
    <row r="84" spans="1:10" ht="20.100000000000001" customHeight="1" thickTop="1" thickBot="1">
      <c r="C84" s="267" t="s">
        <v>509</v>
      </c>
      <c r="D84" s="268">
        <v>1</v>
      </c>
      <c r="E84" s="436" t="s">
        <v>546</v>
      </c>
      <c r="F84" s="437"/>
      <c r="G84" s="438"/>
      <c r="H84" s="439"/>
      <c r="I84" s="440"/>
    </row>
    <row r="85" spans="1:10" ht="17.25" customHeight="1"/>
    <row r="86" spans="1:10" ht="24.95" customHeight="1">
      <c r="B86" s="413" t="s">
        <v>510</v>
      </c>
      <c r="C86" s="413"/>
      <c r="D86" s="413"/>
      <c r="E86" s="413"/>
      <c r="F86" s="413"/>
      <c r="G86" s="413"/>
      <c r="H86" s="413"/>
      <c r="I86" s="413"/>
    </row>
    <row r="87" spans="1:10" ht="24.95" customHeight="1" thickBot="1">
      <c r="C87" s="414" t="s">
        <v>445</v>
      </c>
      <c r="D87" s="414"/>
      <c r="E87" s="414"/>
      <c r="I87" s="226" t="s">
        <v>444</v>
      </c>
    </row>
    <row r="88" spans="1:10" ht="20.100000000000001" customHeight="1" thickBot="1">
      <c r="C88" s="223" t="s">
        <v>440</v>
      </c>
      <c r="D88" s="282" t="s">
        <v>443</v>
      </c>
      <c r="E88" s="435" t="s">
        <v>442</v>
      </c>
      <c r="F88" s="435"/>
      <c r="G88" s="407" t="s">
        <v>438</v>
      </c>
      <c r="H88" s="408"/>
      <c r="I88" s="409"/>
    </row>
    <row r="89" spans="1:10" ht="20.100000000000001" customHeight="1" thickTop="1" thickBot="1">
      <c r="C89" s="267" t="s">
        <v>511</v>
      </c>
      <c r="D89" s="268">
        <v>0.25</v>
      </c>
      <c r="E89" s="436" t="s">
        <v>543</v>
      </c>
      <c r="F89" s="437"/>
      <c r="G89" s="438"/>
      <c r="H89" s="439"/>
      <c r="I89" s="440"/>
    </row>
    <row r="90" spans="1:10" s="227" customFormat="1" ht="15" customHeight="1">
      <c r="A90" s="239"/>
      <c r="B90" s="239"/>
      <c r="C90" s="424" t="s">
        <v>547</v>
      </c>
      <c r="D90" s="424"/>
      <c r="E90" s="424"/>
      <c r="F90" s="424"/>
      <c r="G90" s="424"/>
      <c r="H90" s="424"/>
      <c r="I90" s="243"/>
      <c r="J90" s="239"/>
    </row>
    <row r="91" spans="1:10" ht="17.25" customHeight="1"/>
    <row r="92" spans="1:10" ht="24.95" customHeight="1">
      <c r="B92" s="413" t="s">
        <v>513</v>
      </c>
      <c r="C92" s="413"/>
      <c r="D92" s="413"/>
      <c r="E92" s="413"/>
      <c r="F92" s="413"/>
      <c r="G92" s="413"/>
      <c r="H92" s="413"/>
      <c r="I92" s="413"/>
    </row>
    <row r="93" spans="1:10" ht="24.95" customHeight="1" thickBot="1">
      <c r="C93" s="414" t="s">
        <v>445</v>
      </c>
      <c r="D93" s="414"/>
      <c r="E93" s="414"/>
      <c r="I93" s="226" t="s">
        <v>444</v>
      </c>
    </row>
    <row r="94" spans="1:10" ht="20.100000000000001" customHeight="1" thickBot="1">
      <c r="C94" s="223" t="s">
        <v>440</v>
      </c>
      <c r="D94" s="282" t="s">
        <v>443</v>
      </c>
      <c r="E94" s="435" t="s">
        <v>442</v>
      </c>
      <c r="F94" s="435"/>
      <c r="G94" s="407" t="s">
        <v>438</v>
      </c>
      <c r="H94" s="408"/>
      <c r="I94" s="409"/>
    </row>
    <row r="95" spans="1:10" ht="20.100000000000001" customHeight="1" thickTop="1" thickBot="1">
      <c r="C95" s="267" t="s">
        <v>514</v>
      </c>
      <c r="D95" s="268">
        <v>0.2</v>
      </c>
      <c r="E95" s="436" t="s">
        <v>465</v>
      </c>
      <c r="F95" s="437"/>
      <c r="G95" s="438" t="s">
        <v>548</v>
      </c>
      <c r="H95" s="439"/>
      <c r="I95" s="440"/>
    </row>
    <row r="96" spans="1:10" s="227" customFormat="1" ht="15" customHeight="1">
      <c r="A96" s="239"/>
      <c r="B96" s="239"/>
      <c r="C96" s="424" t="s">
        <v>516</v>
      </c>
      <c r="D96" s="424"/>
      <c r="E96" s="424"/>
      <c r="F96" s="424"/>
      <c r="G96" s="424"/>
      <c r="H96" s="424"/>
      <c r="I96" s="243"/>
      <c r="J96" s="239"/>
    </row>
    <row r="97" spans="1:10" s="227" customFormat="1" ht="15" customHeight="1">
      <c r="A97" s="239"/>
      <c r="B97" s="239"/>
      <c r="C97" s="414" t="s">
        <v>517</v>
      </c>
      <c r="D97" s="414"/>
      <c r="E97" s="414"/>
      <c r="F97" s="414"/>
      <c r="G97" s="414"/>
      <c r="H97" s="414"/>
      <c r="I97" s="243"/>
      <c r="J97" s="239"/>
    </row>
    <row r="98" spans="1:10" s="227" customFormat="1" ht="15" customHeight="1">
      <c r="A98" s="239"/>
      <c r="B98" s="239"/>
      <c r="C98" s="281"/>
      <c r="D98" s="281"/>
      <c r="E98" s="281"/>
      <c r="F98" s="281"/>
      <c r="G98" s="281"/>
      <c r="H98" s="281"/>
      <c r="I98" s="243"/>
      <c r="J98" s="239"/>
    </row>
    <row r="99" spans="1:10" ht="24.95" customHeight="1">
      <c r="B99" s="413" t="s">
        <v>518</v>
      </c>
      <c r="C99" s="413"/>
      <c r="D99" s="413"/>
      <c r="E99" s="413"/>
      <c r="F99" s="413"/>
      <c r="G99" s="413"/>
      <c r="H99" s="413"/>
      <c r="I99" s="413"/>
    </row>
    <row r="100" spans="1:10" ht="24.95" customHeight="1" thickBot="1">
      <c r="C100" s="414" t="s">
        <v>519</v>
      </c>
      <c r="D100" s="414"/>
      <c r="E100" s="414"/>
      <c r="I100" s="226" t="s">
        <v>444</v>
      </c>
    </row>
    <row r="101" spans="1:10" ht="20.100000000000001" customHeight="1" thickBot="1">
      <c r="C101" s="270" t="s">
        <v>440</v>
      </c>
      <c r="D101" s="283" t="s">
        <v>443</v>
      </c>
      <c r="E101" s="451" t="s">
        <v>442</v>
      </c>
      <c r="F101" s="451"/>
      <c r="G101" s="452" t="s">
        <v>438</v>
      </c>
      <c r="H101" s="453"/>
      <c r="I101" s="454"/>
    </row>
    <row r="102" spans="1:10" ht="20.100000000000001" customHeight="1" thickTop="1" thickBot="1">
      <c r="C102" s="272" t="s">
        <v>520</v>
      </c>
      <c r="D102" s="273">
        <v>1</v>
      </c>
      <c r="E102" s="436" t="s">
        <v>546</v>
      </c>
      <c r="F102" s="437"/>
      <c r="G102" s="438"/>
      <c r="H102" s="439"/>
      <c r="I102" s="440"/>
    </row>
    <row r="103" spans="1:10" s="227" customFormat="1" ht="15" customHeight="1">
      <c r="A103" s="239"/>
      <c r="B103" s="239"/>
      <c r="C103" s="424" t="s">
        <v>549</v>
      </c>
      <c r="D103" s="424"/>
      <c r="E103" s="424"/>
      <c r="F103" s="424"/>
      <c r="G103" s="424"/>
      <c r="H103" s="424"/>
      <c r="I103" s="243"/>
      <c r="J103" s="239"/>
    </row>
    <row r="104" spans="1:10" ht="17.25" customHeight="1"/>
    <row r="105" spans="1:10" ht="24.95" customHeight="1">
      <c r="B105" s="413" t="s">
        <v>522</v>
      </c>
      <c r="C105" s="413"/>
      <c r="D105" s="413"/>
      <c r="E105" s="413"/>
      <c r="F105" s="413"/>
      <c r="G105" s="413"/>
      <c r="H105" s="413"/>
      <c r="I105" s="413"/>
    </row>
    <row r="106" spans="1:10" ht="24.95" customHeight="1" thickBot="1">
      <c r="C106" s="414" t="s">
        <v>523</v>
      </c>
      <c r="D106" s="414"/>
      <c r="E106" s="414"/>
      <c r="I106" s="226" t="s">
        <v>444</v>
      </c>
    </row>
    <row r="107" spans="1:10" ht="20.100000000000001" customHeight="1" thickBot="1">
      <c r="C107" s="270" t="s">
        <v>440</v>
      </c>
      <c r="D107" s="283" t="s">
        <v>443</v>
      </c>
      <c r="E107" s="451" t="s">
        <v>442</v>
      </c>
      <c r="F107" s="451"/>
      <c r="G107" s="452" t="s">
        <v>438</v>
      </c>
      <c r="H107" s="453"/>
      <c r="I107" s="454"/>
    </row>
    <row r="108" spans="1:10" ht="20.100000000000001" customHeight="1" thickTop="1" thickBot="1">
      <c r="C108" s="272" t="s">
        <v>524</v>
      </c>
      <c r="D108" s="273">
        <v>0.05</v>
      </c>
      <c r="E108" s="436" t="s">
        <v>545</v>
      </c>
      <c r="F108" s="437"/>
      <c r="G108" s="438"/>
      <c r="H108" s="439"/>
      <c r="I108" s="440"/>
    </row>
    <row r="109" spans="1:10" s="227" customFormat="1" ht="15" customHeight="1">
      <c r="A109" s="239"/>
      <c r="B109" s="239"/>
      <c r="C109" s="424" t="s">
        <v>550</v>
      </c>
      <c r="D109" s="424"/>
      <c r="E109" s="424"/>
      <c r="F109" s="424"/>
      <c r="G109" s="424"/>
      <c r="H109" s="424"/>
      <c r="I109" s="243"/>
      <c r="J109" s="239"/>
    </row>
    <row r="110" spans="1:10" ht="24.95" customHeight="1" thickBot="1">
      <c r="C110" s="414" t="s">
        <v>503</v>
      </c>
      <c r="D110" s="414"/>
      <c r="E110" s="414"/>
    </row>
    <row r="111" spans="1:10" ht="20.100000000000001" customHeight="1">
      <c r="C111" s="443" t="s">
        <v>440</v>
      </c>
      <c r="D111" s="447" t="s">
        <v>439</v>
      </c>
      <c r="E111" s="447"/>
      <c r="F111" s="447"/>
      <c r="G111" s="447"/>
      <c r="H111" s="447"/>
      <c r="I111" s="441" t="s">
        <v>438</v>
      </c>
    </row>
    <row r="112" spans="1:10" ht="20.100000000000001" customHeight="1">
      <c r="C112" s="444"/>
      <c r="D112" s="445" t="s">
        <v>437</v>
      </c>
      <c r="E112" s="445"/>
      <c r="F112" s="445" t="s">
        <v>436</v>
      </c>
      <c r="G112" s="445"/>
      <c r="H112" s="445"/>
      <c r="I112" s="442"/>
    </row>
    <row r="113" spans="3:9" ht="30" customHeight="1" thickBot="1">
      <c r="C113" s="221" t="s">
        <v>526</v>
      </c>
      <c r="D113" s="446" t="s">
        <v>527</v>
      </c>
      <c r="E113" s="446"/>
      <c r="F113" s="448" t="s">
        <v>528</v>
      </c>
      <c r="G113" s="449"/>
      <c r="H113" s="450"/>
      <c r="I113" s="220" t="s">
        <v>529</v>
      </c>
    </row>
    <row r="114" spans="3:9" ht="17.25" customHeight="1"/>
  </sheetData>
  <mergeCells count="128">
    <mergeCell ref="B8:I8"/>
    <mergeCell ref="C9:E9"/>
    <mergeCell ref="E10:F10"/>
    <mergeCell ref="G10:I10"/>
    <mergeCell ref="E11:F11"/>
    <mergeCell ref="G11:I11"/>
    <mergeCell ref="A1:I1"/>
    <mergeCell ref="B3:I3"/>
    <mergeCell ref="C4:E4"/>
    <mergeCell ref="E5:F5"/>
    <mergeCell ref="G5:I5"/>
    <mergeCell ref="E6:F6"/>
    <mergeCell ref="G6:I6"/>
    <mergeCell ref="E20:F20"/>
    <mergeCell ref="G20:I20"/>
    <mergeCell ref="E21:F21"/>
    <mergeCell ref="G21:I21"/>
    <mergeCell ref="C23:E23"/>
    <mergeCell ref="F24:I24"/>
    <mergeCell ref="C12:G12"/>
    <mergeCell ref="C14:E14"/>
    <mergeCell ref="F15:I15"/>
    <mergeCell ref="F16:I16"/>
    <mergeCell ref="B18:I18"/>
    <mergeCell ref="C19:E19"/>
    <mergeCell ref="C31:H31"/>
    <mergeCell ref="C32:H32"/>
    <mergeCell ref="C34:E34"/>
    <mergeCell ref="F35:I35"/>
    <mergeCell ref="F36:H36"/>
    <mergeCell ref="C37:H37"/>
    <mergeCell ref="F25:H25"/>
    <mergeCell ref="B27:I27"/>
    <mergeCell ref="C28:E28"/>
    <mergeCell ref="E29:F29"/>
    <mergeCell ref="G29:I29"/>
    <mergeCell ref="E30:F30"/>
    <mergeCell ref="G30:I30"/>
    <mergeCell ref="C44:H44"/>
    <mergeCell ref="C45:H45"/>
    <mergeCell ref="C47:E47"/>
    <mergeCell ref="F48:I48"/>
    <mergeCell ref="F49:I49"/>
    <mergeCell ref="C50:H50"/>
    <mergeCell ref="C38:H38"/>
    <mergeCell ref="B40:I40"/>
    <mergeCell ref="C41:E41"/>
    <mergeCell ref="E42:F42"/>
    <mergeCell ref="G42:I42"/>
    <mergeCell ref="E43:F43"/>
    <mergeCell ref="G43:I43"/>
    <mergeCell ref="C57:H57"/>
    <mergeCell ref="C58:H58"/>
    <mergeCell ref="C60:E60"/>
    <mergeCell ref="F61:I61"/>
    <mergeCell ref="F62:I62"/>
    <mergeCell ref="C63:H63"/>
    <mergeCell ref="C51:H51"/>
    <mergeCell ref="B53:I53"/>
    <mergeCell ref="C54:E54"/>
    <mergeCell ref="E55:F55"/>
    <mergeCell ref="G55:I55"/>
    <mergeCell ref="E56:F56"/>
    <mergeCell ref="G56:I56"/>
    <mergeCell ref="C71:E71"/>
    <mergeCell ref="C72:C73"/>
    <mergeCell ref="D72:H72"/>
    <mergeCell ref="I72:I73"/>
    <mergeCell ref="D73:E73"/>
    <mergeCell ref="F73:H73"/>
    <mergeCell ref="C64:H64"/>
    <mergeCell ref="B66:I66"/>
    <mergeCell ref="C67:E67"/>
    <mergeCell ref="E68:F68"/>
    <mergeCell ref="G68:I68"/>
    <mergeCell ref="E69:F69"/>
    <mergeCell ref="G69:I69"/>
    <mergeCell ref="E79:F79"/>
    <mergeCell ref="G79:I79"/>
    <mergeCell ref="B81:I81"/>
    <mergeCell ref="C82:E82"/>
    <mergeCell ref="E83:F83"/>
    <mergeCell ref="G83:I83"/>
    <mergeCell ref="D74:E74"/>
    <mergeCell ref="F74:H74"/>
    <mergeCell ref="B76:I76"/>
    <mergeCell ref="C77:E77"/>
    <mergeCell ref="E78:F78"/>
    <mergeCell ref="G78:I78"/>
    <mergeCell ref="E89:F89"/>
    <mergeCell ref="G89:I89"/>
    <mergeCell ref="C90:H90"/>
    <mergeCell ref="B92:I92"/>
    <mergeCell ref="C93:E93"/>
    <mergeCell ref="E94:F94"/>
    <mergeCell ref="G94:I94"/>
    <mergeCell ref="E84:F84"/>
    <mergeCell ref="G84:I84"/>
    <mergeCell ref="B86:I86"/>
    <mergeCell ref="C87:E87"/>
    <mergeCell ref="E88:F88"/>
    <mergeCell ref="G88:I88"/>
    <mergeCell ref="E101:F101"/>
    <mergeCell ref="G101:I101"/>
    <mergeCell ref="E102:F102"/>
    <mergeCell ref="G102:I102"/>
    <mergeCell ref="C103:H103"/>
    <mergeCell ref="B105:I105"/>
    <mergeCell ref="E95:F95"/>
    <mergeCell ref="G95:I95"/>
    <mergeCell ref="C96:H96"/>
    <mergeCell ref="C97:H97"/>
    <mergeCell ref="B99:I99"/>
    <mergeCell ref="C100:E100"/>
    <mergeCell ref="D113:E113"/>
    <mergeCell ref="F113:H113"/>
    <mergeCell ref="C110:E110"/>
    <mergeCell ref="C111:C112"/>
    <mergeCell ref="D111:H111"/>
    <mergeCell ref="I111:I112"/>
    <mergeCell ref="D112:E112"/>
    <mergeCell ref="F112:H112"/>
    <mergeCell ref="C106:E106"/>
    <mergeCell ref="E107:F107"/>
    <mergeCell ref="G107:I107"/>
    <mergeCell ref="E108:F108"/>
    <mergeCell ref="G108:I108"/>
    <mergeCell ref="C109:H109"/>
  </mergeCells>
  <phoneticPr fontId="2" type="noConversion"/>
  <pageMargins left="0.51181102362204722" right="0.39370078740157483" top="0.59055118110236227" bottom="0.59055118110236227" header="0.39370078740157483" footer="0.39370078740157483"/>
  <pageSetup paperSize="9" scale="71" firstPageNumber="0" fitToHeight="0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12</vt:i4>
      </vt:variant>
    </vt:vector>
  </HeadingPairs>
  <TitlesOfParts>
    <vt:vector size="25" baseType="lpstr">
      <vt:lpstr>풀베기설계</vt:lpstr>
      <vt:lpstr>풀베기감리</vt:lpstr>
      <vt:lpstr>설계용역비(덩굴제거)</vt:lpstr>
      <vt:lpstr>감리용역비(덩굴제거)</vt:lpstr>
      <vt:lpstr>어린나무설계</vt:lpstr>
      <vt:lpstr>어린나무감리</vt:lpstr>
      <vt:lpstr>큰나무설계</vt:lpstr>
      <vt:lpstr>큰나무감리용역비</vt:lpstr>
      <vt:lpstr>감리용역비(임목수확)</vt:lpstr>
      <vt:lpstr>산불예방감리</vt:lpstr>
      <vt:lpstr>설계요소(특급기술자)</vt:lpstr>
      <vt:lpstr>감리용역비 산출내역서(일직지구,3차(추가))</vt:lpstr>
      <vt:lpstr>설계요소(고급기술자)</vt:lpstr>
      <vt:lpstr>'감리용역비 산출내역서(일직지구,3차(추가))'!Print_Area</vt:lpstr>
      <vt:lpstr>'감리용역비(덩굴제거)'!Print_Area</vt:lpstr>
      <vt:lpstr>산불예방감리!Print_Area</vt:lpstr>
      <vt:lpstr>'설계요소(고급기술자)'!Print_Area</vt:lpstr>
      <vt:lpstr>'설계요소(특급기술자)'!Print_Area</vt:lpstr>
      <vt:lpstr>'설계용역비(덩굴제거)'!Print_Area</vt:lpstr>
      <vt:lpstr>어린나무감리!Print_Area</vt:lpstr>
      <vt:lpstr>어린나무설계!Print_Area</vt:lpstr>
      <vt:lpstr>큰나무감리용역비!Print_Area</vt:lpstr>
      <vt:lpstr>큰나무설계!Print_Area</vt:lpstr>
      <vt:lpstr>풀베기감리!Print_Area</vt:lpstr>
      <vt:lpstr>풀베기설계!Print_Area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2025-11-17T05:46:00Z</cp:lastPrinted>
  <dcterms:created xsi:type="dcterms:W3CDTF">2015-03-30T10:04:04Z</dcterms:created>
  <dcterms:modified xsi:type="dcterms:W3CDTF">2026-08-13T00:10:41Z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eyAibm9kZUNvdW50IjogNCwgIm5vZGUxIiA6IHsiZHNkIjoiMDEwMDAwMDAwMDAwMzIyMiIsImxvZ1RpbWUiOiIyMDIzLTExLTEzVDAwOjIwOjA0WiIsInBJRCI6MSwidHJhY2VJZCI6Ijk2QkVENEI3M0UzQzRCNURCM0IwQzEzNEMwQ0ZFMTQ3IiwidXNlckNvZGUiOiIyMDIyMDI3NSJ9LCJub2RlMiIgOiB7ImRzZCI6IjAxMDAwMDAwMDA</vt:lpwstr>
  </property>
</Properties>
</file>