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OWNER\Desktop\"/>
    </mc:Choice>
  </mc:AlternateContent>
  <bookViews>
    <workbookView xWindow="360" yWindow="180" windowWidth="15360" windowHeight="11580" tabRatio="904"/>
  </bookViews>
  <sheets>
    <sheet name="표준계약서" sheetId="31" r:id="rId1"/>
    <sheet name="계약보증금지급각서" sheetId="32" r:id="rId2"/>
    <sheet name="용역계약 조건 및 유의서" sheetId="38" r:id="rId3"/>
    <sheet name="청렴계약이행각서" sheetId="35" r:id="rId4"/>
    <sheet name="수의계약각서" sheetId="34" r:id="rId5"/>
    <sheet name="수의계약체결제한 여부 확인서" sheetId="40" r:id="rId6"/>
    <sheet name="임금지급서약서" sheetId="36" r:id="rId7"/>
    <sheet name="안전보건관리 준수 서약서" sheetId="39" r:id="rId8"/>
    <sheet name="사용인감계" sheetId="29" r:id="rId9"/>
    <sheet name="하자보증지급각서" sheetId="41" r:id="rId10"/>
  </sheets>
  <externalReferences>
    <externalReference r:id="rId11"/>
    <externalReference r:id="rId12"/>
    <externalReference r:id="rId13"/>
    <externalReference r:id="rId14"/>
    <externalReference r:id="rId15"/>
    <externalReference r:id="rId16"/>
    <externalReference r:id="rId17"/>
  </externalReferences>
  <definedNames>
    <definedName name="_aab42">#REF!</definedName>
    <definedName name="a">#REF!</definedName>
    <definedName name="GABION개소별명세">#REF!</definedName>
    <definedName name="GABION단위수량">#REF!</definedName>
    <definedName name="GABION수량집계">#REF!</definedName>
    <definedName name="I.P제원표">#REF!</definedName>
    <definedName name="J" localSheetId="5">#REF!</definedName>
    <definedName name="J" localSheetId="7">#REF!</definedName>
    <definedName name="J" localSheetId="2">#REF!</definedName>
    <definedName name="J" localSheetId="6">#REF!</definedName>
    <definedName name="J">#REF!</definedName>
    <definedName name="JYH" localSheetId="5">#REF!</definedName>
    <definedName name="JYH" localSheetId="7">#REF!</definedName>
    <definedName name="JYH" localSheetId="2">#REF!</definedName>
    <definedName name="JYH" localSheetId="6">#REF!</definedName>
    <definedName name="JYH">#REF!</definedName>
    <definedName name="J형옹벽측구수량집계">#REF!</definedName>
    <definedName name="L형옹벽측구수량집계">#REF!</definedName>
    <definedName name="L형측구수량집계">#REF!</definedName>
    <definedName name="_xlnm.Print_Area" localSheetId="1">계약보증금지급각서!$A$1:$F$23</definedName>
    <definedName name="_xlnm.Print_Area" localSheetId="7">'안전보건관리 준수 서약서'!$A$1:$I$19</definedName>
    <definedName name="_xlnm.Print_Area" localSheetId="2">'용역계약 조건 및 유의서'!$A$1:$E$24</definedName>
    <definedName name="_xlnm.Print_Area" localSheetId="6">임금지급서약서!$A$1:$I$21</definedName>
    <definedName name="_xlnm.Print_Area" localSheetId="0">표준계약서!$A$1:$J$39</definedName>
    <definedName name="_xlnm.Print_Titles">#N/A</definedName>
    <definedName name="U형시가지측구수량집계">#REF!</definedName>
    <definedName name="U형측구수량집계">#REF!</definedName>
    <definedName name="V형측구수량집계">#REF!</definedName>
    <definedName name="가드레일개소별명세">#REF!</definedName>
    <definedName name="가드레일기초단위수량">#REF!</definedName>
    <definedName name="가드레일수량집계">#REF!</definedName>
    <definedName name="가설공사집계">#REF!</definedName>
    <definedName name="갈매기표지판개소별명세">#REF!</definedName>
    <definedName name="갑지2" localSheetId="5">#REF!</definedName>
    <definedName name="갑지2" localSheetId="7">#REF!</definedName>
    <definedName name="갑지2" localSheetId="2">#REF!</definedName>
    <definedName name="갑지2" localSheetId="6">#REF!</definedName>
    <definedName name="갑지2">#REF!</definedName>
    <definedName name="계" localSheetId="5">#REF!</definedName>
    <definedName name="계" localSheetId="7">#REF!</definedName>
    <definedName name="계" localSheetId="2">#REF!</definedName>
    <definedName name="계" localSheetId="6">#REF!</definedName>
    <definedName name="계">#REF!</definedName>
    <definedName name="교통표지판개소별명세">#REF!</definedName>
    <definedName name="교통표지판기초단위수량">#REF!</definedName>
    <definedName name="교통표지판수량명세">#REF!</definedName>
    <definedName name="교통표지판수량집계">#REF!</definedName>
    <definedName name="구조물" localSheetId="5">#REF!</definedName>
    <definedName name="구조물" localSheetId="7">#REF!</definedName>
    <definedName name="구조물" localSheetId="2">#REF!</definedName>
    <definedName name="구조물" localSheetId="6">#REF!</definedName>
    <definedName name="구조물">#REF!</definedName>
    <definedName name="구조물공집계표">#REF!</definedName>
    <definedName name="구조물별포장가감수량집계표">#REF!</definedName>
    <definedName name="기_타__경_비__산_출_근_거" localSheetId="5">[1]내역서!#REF!</definedName>
    <definedName name="기_타__경_비__산_출_근_거" localSheetId="7">[1]내역서!#REF!</definedName>
    <definedName name="기_타__경_비__산_출_근_거" localSheetId="2">[1]내역서!#REF!</definedName>
    <definedName name="기_타__경_비__산_출_근_거" localSheetId="6">[1]내역서!#REF!</definedName>
    <definedName name="기_타__경_비__산_출_근_거">[1]내역서!#REF!</definedName>
    <definedName name="낙석방지망개소별명세">#REF!</definedName>
    <definedName name="낙석방지책개소별명세">#REF!</definedName>
    <definedName name="낙석방지책단위수량">#REF!</definedName>
    <definedName name="낙석방지책수량집계">#REF!</definedName>
    <definedName name="내역">#REF!</definedName>
    <definedName name="내역서갑지" localSheetId="5">[1]내역서!#REF!</definedName>
    <definedName name="내역서갑지" localSheetId="7">[1]내역서!#REF!</definedName>
    <definedName name="내역서갑지" localSheetId="2">[1]내역서!#REF!</definedName>
    <definedName name="내역서갑지" localSheetId="6">[1]내역서!#REF!</definedName>
    <definedName name="내역서갑지">[1]내역서!#REF!</definedName>
    <definedName name="노면표시개소별명세">#REF!</definedName>
    <definedName name="데리네이터개소별명세">#REF!</definedName>
    <definedName name="도수로수량집계">#REF!</definedName>
    <definedName name="돌">#REF!</definedName>
    <definedName name="돌망태개소별명세">#REF!</definedName>
    <definedName name="돌망태수량집계">#REF!</definedName>
    <definedName name="돌붙임개소별명세">#REF!</definedName>
    <definedName name="돌붙임단위수량">#REF!</definedName>
    <definedName name="돌붙임수량집계">#REF!</definedName>
    <definedName name="매크로11" localSheetId="5">[2]!매크로11</definedName>
    <definedName name="매크로11" localSheetId="7">[2]!매크로11</definedName>
    <definedName name="매크로11" localSheetId="2">[2]!매크로11</definedName>
    <definedName name="매크로11" localSheetId="6">[2]!매크로11</definedName>
    <definedName name="매크로11">[2]!매크로11</definedName>
    <definedName name="매크로4" localSheetId="5">[2]!매크로4</definedName>
    <definedName name="매크로4" localSheetId="7">[2]!매크로4</definedName>
    <definedName name="매크로4" localSheetId="2">[2]!매크로4</definedName>
    <definedName name="매크로4" localSheetId="6">[2]!매크로4</definedName>
    <definedName name="매크로4">[2]!매크로4</definedName>
    <definedName name="맹암거수량집계">#REF!</definedName>
    <definedName name="반중력식옹벽개소별명세">#REF!</definedName>
    <definedName name="반중력식옹벽단위수량산식_성토구배1.5_1.8">#REF!</definedName>
    <definedName name="반중력식옹벽단위수량표_성토구배1.5_1.8">#REF!</definedName>
    <definedName name="반중력식옹벽단위수량표및치수표_수평">#REF!</definedName>
    <definedName name="반중력식옹벽수량집계">#REF!</definedName>
    <definedName name="반중력식옹벽치수표_성토구배1.5_1.8">#REF!</definedName>
    <definedName name="반중력식용벽단위수량산식_수평">#REF!</definedName>
    <definedName name="발파암구간선택층포장공제면적산출">#REF!</definedName>
    <definedName name="배수공집계표">#REF!</definedName>
    <definedName name="번호" localSheetId="5">'[3]Sheet1 (2)'!#REF!</definedName>
    <definedName name="번호" localSheetId="7">'[3]Sheet1 (2)'!#REF!</definedName>
    <definedName name="번호" localSheetId="2">'[3]Sheet1 (2)'!#REF!</definedName>
    <definedName name="번호" localSheetId="6">'[3]Sheet1 (2)'!#REF!</definedName>
    <definedName name="번호">'[3]Sheet1 (2)'!#REF!</definedName>
    <definedName name="부대공집계표">#REF!</definedName>
    <definedName name="석축개소별명세">#REF!</definedName>
    <definedName name="석축수량집계">#REF!</definedName>
    <definedName name="성토부도수로단위수량산출_1" localSheetId="5">[4]배수관토공산출!#REF!</definedName>
    <definedName name="성토부도수로단위수량산출_1" localSheetId="7">[4]배수관토공산출!#REF!</definedName>
    <definedName name="성토부도수로단위수량산출_1" localSheetId="2">[4]배수관토공산출!#REF!</definedName>
    <definedName name="성토부도수로단위수량산출_1" localSheetId="6">[4]배수관토공산출!#REF!</definedName>
    <definedName name="성토부도수로단위수량산출_1">[4]배수관토공산출!#REF!</definedName>
    <definedName name="성토부도수로단위수량표" localSheetId="5">[4]배수관토공산출!#REF!</definedName>
    <definedName name="성토부도수로단위수량표" localSheetId="7">[4]배수관토공산출!#REF!</definedName>
    <definedName name="성토부도수로단위수량표" localSheetId="2">[4]배수관토공산출!#REF!</definedName>
    <definedName name="성토부도수로단위수량표" localSheetId="6">[4]배수관토공산출!#REF!</definedName>
    <definedName name="성토부도수로단위수량표">[4]배수관토공산출!#REF!</definedName>
    <definedName name="성토부도수로재료수량산출">#REF!</definedName>
    <definedName name="성토부도수로토공및공제단위수량산식" localSheetId="5">[4]배수관토공산출!#REF!</definedName>
    <definedName name="성토부도수로토공및공제단위수량산식" localSheetId="7">[4]배수관토공산출!#REF!</definedName>
    <definedName name="성토부도수로토공및공제단위수량산식" localSheetId="2">[4]배수관토공산출!#REF!</definedName>
    <definedName name="성토부도수로토공및공제단위수량산식" localSheetId="6">[4]배수관토공산출!#REF!</definedName>
    <definedName name="성토부도수로토공및공제단위수량산식">[4]배수관토공산출!#REF!</definedName>
    <definedName name="성토부도수로토공수량산출">#REF!</definedName>
    <definedName name="수량" localSheetId="5">#REF!</definedName>
    <definedName name="수량" localSheetId="7">#REF!</definedName>
    <definedName name="수량" localSheetId="2">#REF!</definedName>
    <definedName name="수량" localSheetId="6">#REF!</definedName>
    <definedName name="수량">#REF!</definedName>
    <definedName name="수량산출서간지">#REF!</definedName>
    <definedName name="안전보건관리" localSheetId="5">#REF!</definedName>
    <definedName name="안전보건관리">#REF!</definedName>
    <definedName name="암거공집계표">#REF!</definedName>
    <definedName name="암거구체사보강철근수량산출">#REF!</definedName>
    <definedName name="암거구체상하부면벽재료및토공수량산출">#REF!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구체재료수량산출">#REF!</definedName>
    <definedName name="암거구체토공수량산출">#REF!</definedName>
    <definedName name="암거날개벽단위수량표_성토구배1.8">#REF!</definedName>
    <definedName name="암거날개벽단위수량표제목_성토면경사1.8">#REF!</definedName>
    <definedName name="암거날개벽및면벽단위량산식_성토구배1.8">#REF!</definedName>
    <definedName name="암거날개벽유출입부바닥콘크리트및공제단위수량산출제목성토구배1.8">#REF!</definedName>
    <definedName name="암거날개벽재료및토공수량산출">#REF!</definedName>
    <definedName name="역L형옹벽개소별명세">#REF!</definedName>
    <definedName name="역L형옹벽단위수량산식_성토구배1.5">#REF!</definedName>
    <definedName name="역L형옹벽단위수량산식_성토구배1.8">#REF!</definedName>
    <definedName name="역L형옹벽단위수량산식_수평">#REF!</definedName>
    <definedName name="역L형옹벽단위수량표_성토구배1.5">#REF!</definedName>
    <definedName name="역L형옹벽단위수량표_성토구배1.8">#REF!</definedName>
    <definedName name="역L형옹벽단위수량표_수평">#REF!</definedName>
    <definedName name="역L형옹벽수량집계">#REF!</definedName>
    <definedName name="역L형옹벽치수표_성토구배1.5">#REF!</definedName>
    <definedName name="역L형옹벽치수표_성토구배1.8">#REF!</definedName>
    <definedName name="역L형옹벽치수표_수평">#REF!</definedName>
    <definedName name="역T형옹벽개소별명세">#REF!</definedName>
    <definedName name="역T형옹벽단위수량산식">#REF!</definedName>
    <definedName name="역T형옹벽단위수량산식_성토구배1.5">#REF!</definedName>
    <definedName name="역T형옹벽단위수량산식_성토구배1.8">#REF!</definedName>
    <definedName name="역T형옹벽단위수량산식_수평">#REF!</definedName>
    <definedName name="역T형옹벽단위수량표">#REF!</definedName>
    <definedName name="역T형옹벽단위수량표_성토구배1.5">#REF!</definedName>
    <definedName name="역T형옹벽단위수량표_성토구배1.8">#REF!</definedName>
    <definedName name="역T형옹벽단위수량표_수평">#REF!</definedName>
    <definedName name="역T형옹벽수량집계">#REF!</definedName>
    <definedName name="역T형옹벽치수표">#REF!</definedName>
    <definedName name="역T형옹벽치수표_성토구배1.5">#REF!</definedName>
    <definedName name="역T형옹벽치수표_성토구배1.8">#REF!</definedName>
    <definedName name="역T형옹벽치수표_수평">#REF!</definedName>
    <definedName name="원">'[5]1'!$A$1:$O$51</definedName>
    <definedName name="장산교" localSheetId="5">#REF!</definedName>
    <definedName name="장산교" localSheetId="7">#REF!</definedName>
    <definedName name="장산교" localSheetId="2">#REF!</definedName>
    <definedName name="장산교" localSheetId="6">#REF!</definedName>
    <definedName name="장산교">#REF!</definedName>
    <definedName name="전석낙차공1.0">#REF!</definedName>
    <definedName name="전석쌓기">#REF!</definedName>
    <definedName name="절토부도수로단위수량산출" localSheetId="5">[4]배수관토공산출!#REF!</definedName>
    <definedName name="절토부도수로단위수량산출" localSheetId="7">[4]배수관토공산출!#REF!</definedName>
    <definedName name="절토부도수로단위수량산출" localSheetId="2">[4]배수관토공산출!#REF!</definedName>
    <definedName name="절토부도수로단위수량산출" localSheetId="6">[4]배수관토공산출!#REF!</definedName>
    <definedName name="절토부도수로단위수량산출">[4]배수관토공산출!#REF!</definedName>
    <definedName name="절토부도수로재료수량산출">#REF!</definedName>
    <definedName name="절토부도수로토공및공제단위수량산식" localSheetId="5">[4]배수관토공산출!#REF!</definedName>
    <definedName name="절토부도수로토공및공제단위수량산식" localSheetId="7">[4]배수관토공산출!#REF!</definedName>
    <definedName name="절토부도수로토공및공제단위수량산식" localSheetId="2">[4]배수관토공산출!#REF!</definedName>
    <definedName name="절토부도수로토공및공제단위수량산식" localSheetId="6">[4]배수관토공산출!#REF!</definedName>
    <definedName name="절토부도수로토공및공제단위수량산식">[4]배수관토공산출!#REF!</definedName>
    <definedName name="절토부도수로토공수량산출">#REF!</definedName>
    <definedName name="제___경___비___산___출___근___거" localSheetId="5">[1]내역서!#REF!</definedName>
    <definedName name="제___경___비___산___출___근___거" localSheetId="7">[1]내역서!#REF!</definedName>
    <definedName name="제___경___비___산___출___근___거" localSheetId="2">[1]내역서!#REF!</definedName>
    <definedName name="제___경___비___산___출___근___거" localSheetId="6">[1]내역서!#REF!</definedName>
    <definedName name="제___경___비___산___출___근___거">[1]내역서!#REF!</definedName>
    <definedName name="종배수관개소별명세">#REF!</definedName>
    <definedName name="종배수관공집계표">#REF!</definedName>
    <definedName name="종배수관구체토공량명세">#REF!</definedName>
    <definedName name="종배수관면벽단위수량" localSheetId="5">[4]배수관토공산출!#REF!</definedName>
    <definedName name="종배수관면벽단위수량" localSheetId="7">[4]배수관토공산출!#REF!</definedName>
    <definedName name="종배수관면벽단위수량" localSheetId="2">[4]배수관토공산출!#REF!</definedName>
    <definedName name="종배수관면벽단위수량" localSheetId="6">[4]배수관토공산출!#REF!</definedName>
    <definedName name="종배수관면벽단위수량">[4]배수관토공산출!#REF!</definedName>
    <definedName name="종배수관수량집계">#REF!</definedName>
    <definedName name="주차장토공">#REF!</definedName>
    <definedName name="중력식옹벽개소별명세">#REF!</definedName>
    <definedName name="중력식옹벽단위수량및치수표_성토구배1.5_1.8">#REF!</definedName>
    <definedName name="중력식옹벽단위수량산식_성토구배1.5_1.8">#REF!</definedName>
    <definedName name="중력식옹벽단위수량산식_수평">#REF!</definedName>
    <definedName name="중력식옹벽단위수량표_수평">#REF!</definedName>
    <definedName name="중력식옹벽수량집계">#REF!</definedName>
    <definedName name="중력식옹벽치수표_성토구배1.5_1.8">#REF!</definedName>
    <definedName name="중력식옹벽치수표_수평">#REF!</definedName>
    <definedName name="진입로개소별명세">#REF!</definedName>
    <definedName name="집수정단위수량_건설교통부" localSheetId="5">[4]배수관토공산출!#REF!</definedName>
    <definedName name="집수정단위수량_건설교통부" localSheetId="7">[4]배수관토공산출!#REF!</definedName>
    <definedName name="집수정단위수량_건설교통부" localSheetId="2">[4]배수관토공산출!#REF!</definedName>
    <definedName name="집수정단위수량_건설교통부" localSheetId="6">[4]배수관토공산출!#REF!</definedName>
    <definedName name="집수정단위수량_건설교통부">[4]배수관토공산출!#REF!</definedName>
    <definedName name="집수정단위수량표_강원도" localSheetId="5">[4]배수관토공산출!#REF!</definedName>
    <definedName name="집수정단위수량표_강원도" localSheetId="7">[4]배수관토공산출!#REF!</definedName>
    <definedName name="집수정단위수량표_강원도" localSheetId="2">[4]배수관토공산출!#REF!</definedName>
    <definedName name="집수정단위수량표_강원도" localSheetId="6">[4]배수관토공산출!#REF!</definedName>
    <definedName name="집수정단위수량표_강원도">[4]배수관토공산출!#REF!</definedName>
    <definedName name="집수정수량산출">#REF!</definedName>
    <definedName name="차선도색단위수량">#REF!</definedName>
    <definedName name="차선도색집계">#REF!</definedName>
    <definedName name="찰쌓기석축단위수량">#REF!</definedName>
    <definedName name="측구공개소별연장명세">#REF!</definedName>
    <definedName name="측구공집계표">#REF!</definedName>
    <definedName name="측구및맹암거단위수량" localSheetId="5">[4]배수관토공산출!#REF!</definedName>
    <definedName name="측구및맹암거단위수량" localSheetId="7">[4]배수관토공산출!#REF!</definedName>
    <definedName name="측구및맹암거단위수량" localSheetId="2">[4]배수관토공산출!#REF!</definedName>
    <definedName name="측구및맹암거단위수량" localSheetId="6">[4]배수관토공산출!#REF!</definedName>
    <definedName name="측구및맹암거단위수량">[4]배수관토공산출!#REF!</definedName>
    <definedName name="타원형돌망태단위수량">#REF!</definedName>
    <definedName name="토공1" localSheetId="5">'[6]Sheet1 (2)'!#REF!</definedName>
    <definedName name="토공1" localSheetId="7">'[6]Sheet1 (2)'!#REF!</definedName>
    <definedName name="토공1" localSheetId="2">'[6]Sheet1 (2)'!#REF!</definedName>
    <definedName name="토공1" localSheetId="6">'[6]Sheet1 (2)'!#REF!</definedName>
    <definedName name="토공1">'[6]Sheet1 (2)'!#REF!</definedName>
    <definedName name="토공2">'[7]1'!$A$1:$O$51</definedName>
    <definedName name="토공3" localSheetId="5">#REF!</definedName>
    <definedName name="토공3" localSheetId="7">#REF!</definedName>
    <definedName name="토공3" localSheetId="2">#REF!</definedName>
    <definedName name="토공3" localSheetId="6">#REF!</definedName>
    <definedName name="토공3">#REF!</definedName>
    <definedName name="토공4">#REF!</definedName>
    <definedName name="토공5">#REF!</definedName>
    <definedName name="토공6" localSheetId="5">#REF!</definedName>
    <definedName name="토공6" localSheetId="7">#REF!</definedName>
    <definedName name="토공6" localSheetId="2">#REF!</definedName>
    <definedName name="토공6" localSheetId="6">#REF!</definedName>
    <definedName name="토공6">#REF!</definedName>
    <definedName name="토공7" localSheetId="5">#REF!</definedName>
    <definedName name="토공7" localSheetId="7">#REF!</definedName>
    <definedName name="토공7" localSheetId="2">#REF!</definedName>
    <definedName name="토공7" localSheetId="6">#REF!</definedName>
    <definedName name="토공7">#REF!</definedName>
    <definedName name="토공구조물잔토및발파암유용량집계표">#REF!</definedName>
    <definedName name="토공기존구조물철거량개소별집계">#REF!</definedName>
    <definedName name="토공수량산출근거">#REF!</definedName>
    <definedName name="토공유동표">#REF!</definedName>
    <definedName name="토공집계표">#REF!</definedName>
    <definedName name="토공집계표1" localSheetId="5">#REF!</definedName>
    <definedName name="토공집계표1" localSheetId="7">#REF!</definedName>
    <definedName name="토공집계표1" localSheetId="2">#REF!</definedName>
    <definedName name="토공집계표1" localSheetId="6">#REF!</definedName>
    <definedName name="토공집계표1">#REF!</definedName>
    <definedName name="토적" localSheetId="5">#REF!</definedName>
    <definedName name="토적" localSheetId="7">#REF!</definedName>
    <definedName name="토적" localSheetId="2">#REF!</definedName>
    <definedName name="토적" localSheetId="6">#REF!</definedName>
    <definedName name="토적">#REF!</definedName>
    <definedName name="편구배구간수량산출">#REF!</definedName>
    <definedName name="편구배별연장명세및확폭면적산출서">#REF!</definedName>
    <definedName name="편구배별포장단위수량">#REF!</definedName>
    <definedName name="포장공집계표">#REF!</definedName>
    <definedName name="포장표준단면도">#REF!</definedName>
    <definedName name="표준구간포장단위수량">#REF!</definedName>
    <definedName name="호지">#REF!</definedName>
    <definedName name="호지별번호">#REF!</definedName>
    <definedName name="횡배수관공개소별명세">#REF!</definedName>
    <definedName name="횡배수관공집계표">#REF!</definedName>
    <definedName name="횡배수관구체단위수량산출">#REF!</definedName>
    <definedName name="횡배수관구체수량산출">#REF!</definedName>
    <definedName name="횡배수관구체토공단위수량산출" localSheetId="5">[4]배수관토공산출!#REF!</definedName>
    <definedName name="횡배수관구체토공단위수량산출" localSheetId="7">[4]배수관토공산출!#REF!</definedName>
    <definedName name="횡배수관구체토공단위수량산출" localSheetId="2">[4]배수관토공산출!#REF!</definedName>
    <definedName name="횡배수관구체토공단위수량산출" localSheetId="6">[4]배수관토공산출!#REF!</definedName>
    <definedName name="횡배수관구체토공단위수량산출">[4]배수관토공산출!#REF!</definedName>
    <definedName name="횡배수관구체토공단위수량산출제목" localSheetId="5">[4]배수관토공산출!#REF!</definedName>
    <definedName name="횡배수관구체토공단위수량산출제목" localSheetId="7">[4]배수관토공산출!#REF!</definedName>
    <definedName name="횡배수관구체토공단위수량산출제목" localSheetId="2">[4]배수관토공산출!#REF!</definedName>
    <definedName name="횡배수관구체토공단위수량산출제목" localSheetId="6">[4]배수관토공산출!#REF!</definedName>
    <definedName name="횡배수관구체토공단위수량산출제목">[4]배수관토공산출!#REF!</definedName>
    <definedName name="횡배수관날개벽단위수량산출" localSheetId="5">[4]배수관토공산출!#REF!</definedName>
    <definedName name="횡배수관날개벽단위수량산출" localSheetId="7">[4]배수관토공산출!#REF!</definedName>
    <definedName name="횡배수관날개벽단위수량산출" localSheetId="2">[4]배수관토공산출!#REF!</definedName>
    <definedName name="횡배수관날개벽단위수량산출" localSheetId="6">[4]배수관토공산출!#REF!</definedName>
    <definedName name="횡배수관날개벽단위수량산출">[4]배수관토공산출!#REF!</definedName>
    <definedName name="횡배수관날개벽수량산출">#REF!</definedName>
    <definedName name="횡배수관날개벽연결차수벽" localSheetId="5">[4]배수관토공산출!#REF!</definedName>
    <definedName name="횡배수관날개벽연결차수벽" localSheetId="7">[4]배수관토공산출!#REF!</definedName>
    <definedName name="횡배수관날개벽연결차수벽" localSheetId="2">[4]배수관토공산출!#REF!</definedName>
    <definedName name="횡배수관날개벽연결차수벽" localSheetId="6">[4]배수관토공산출!#REF!</definedName>
    <definedName name="횡배수관날개벽연결차수벽">[4]배수관토공산출!#REF!</definedName>
    <definedName name="횡배수관차수벽수량산출">#REF!</definedName>
    <definedName name="ㅗ" localSheetId="5">#REF!</definedName>
    <definedName name="ㅗ" localSheetId="7">#REF!</definedName>
    <definedName name="ㅗ" localSheetId="2">#REF!</definedName>
    <definedName name="ㅗ" localSheetId="6">#REF!</definedName>
    <definedName name="ㅗ">#REF!</definedName>
    <definedName name="ㅣ189">#REF!</definedName>
  </definedNames>
  <calcPr calcId="162913"/>
</workbook>
</file>

<file path=xl/calcChain.xml><?xml version="1.0" encoding="utf-8"?>
<calcChain xmlns="http://schemas.openxmlformats.org/spreadsheetml/2006/main">
  <c r="H4" i="41" l="1"/>
  <c r="P4" i="41" s="1"/>
  <c r="G3" i="41"/>
  <c r="M11" i="31"/>
  <c r="F17" i="31" s="1"/>
  <c r="E5" i="40"/>
  <c r="E11" i="40"/>
  <c r="I11" i="40"/>
  <c r="I9" i="40"/>
  <c r="D9" i="40"/>
  <c r="I32" i="40"/>
  <c r="B10" i="39"/>
  <c r="E5" i="31"/>
  <c r="D16" i="39"/>
  <c r="D15" i="39"/>
  <c r="D17" i="39"/>
  <c r="J7" i="31"/>
  <c r="A24" i="38"/>
  <c r="A21" i="36"/>
  <c r="E17" i="36"/>
  <c r="E16" i="36"/>
  <c r="E15" i="36"/>
  <c r="C8" i="32"/>
  <c r="I9" i="32"/>
  <c r="B9" i="32" s="1"/>
  <c r="C22" i="31"/>
  <c r="C21" i="31"/>
  <c r="A30" i="31"/>
  <c r="B13" i="36" s="1"/>
  <c r="E34" i="31"/>
  <c r="J5" i="31"/>
  <c r="A24" i="29"/>
  <c r="E20" i="29"/>
  <c r="E19" i="29"/>
  <c r="E18" i="29"/>
  <c r="D9" i="29"/>
  <c r="D7" i="29"/>
  <c r="D6" i="29"/>
  <c r="D5" i="29"/>
  <c r="A18" i="35"/>
  <c r="D12" i="34"/>
  <c r="D11" i="34"/>
  <c r="I4" i="32"/>
  <c r="B4" i="32" s="1"/>
  <c r="G19" i="31"/>
  <c r="C20" i="31"/>
  <c r="A38" i="31"/>
  <c r="C16" i="31"/>
  <c r="F15" i="31"/>
  <c r="C6" i="34"/>
  <c r="C5" i="34"/>
  <c r="C4" i="34"/>
  <c r="C3" i="34"/>
  <c r="I14" i="32"/>
  <c r="D21" i="32" s="1"/>
  <c r="I13" i="32"/>
  <c r="D20" i="32" s="1"/>
  <c r="I12" i="32"/>
  <c r="D19" i="32"/>
  <c r="I11" i="32"/>
  <c r="D18" i="32"/>
  <c r="I6" i="32"/>
  <c r="B6" i="32" s="1"/>
  <c r="I5" i="32"/>
  <c r="B5" i="32" s="1"/>
  <c r="E6" i="31"/>
  <c r="E7" i="31"/>
  <c r="C14" i="31"/>
  <c r="C15" i="31"/>
  <c r="F16" i="31"/>
  <c r="J17" i="31"/>
  <c r="C18" i="31"/>
  <c r="J32" i="31"/>
  <c r="J34" i="31"/>
  <c r="I38" i="31"/>
  <c r="I10" i="32"/>
  <c r="D9" i="32" s="1"/>
  <c r="G20" i="31"/>
  <c r="C16" i="32" l="1"/>
  <c r="A9" i="34"/>
  <c r="B13" i="39"/>
  <c r="B15" i="35"/>
  <c r="G7" i="41"/>
  <c r="P7" i="41" s="1"/>
  <c r="D6" i="32"/>
  <c r="C17" i="31"/>
  <c r="I8" i="32"/>
  <c r="D16" i="29"/>
  <c r="C21" i="38"/>
  <c r="B7" i="32" l="1"/>
  <c r="D7" i="32"/>
</calcChain>
</file>

<file path=xl/comments1.xml><?xml version="1.0" encoding="utf-8"?>
<comments xmlns="http://schemas.openxmlformats.org/spreadsheetml/2006/main">
  <authors>
    <author>OWNER</author>
  </authors>
  <commentList>
    <comment ref="V1" authorId="0" shapeId="0">
      <text>
        <r>
          <rPr>
            <b/>
            <sz val="13"/>
            <color indexed="81"/>
            <rFont val="돋움"/>
            <family val="3"/>
            <charset val="129"/>
          </rPr>
          <t>하자보증지급각서는</t>
        </r>
        <r>
          <rPr>
            <b/>
            <sz val="13"/>
            <color indexed="81"/>
            <rFont val="Tahoma"/>
            <family val="2"/>
          </rPr>
          <t xml:space="preserve"> 
</t>
        </r>
        <r>
          <rPr>
            <b/>
            <sz val="13"/>
            <color indexed="81"/>
            <rFont val="돋움"/>
            <family val="3"/>
            <charset val="129"/>
          </rPr>
          <t>대금청구시에</t>
        </r>
        <r>
          <rPr>
            <b/>
            <sz val="13"/>
            <color indexed="81"/>
            <rFont val="Tahoma"/>
            <family val="2"/>
          </rPr>
          <t xml:space="preserve"> </t>
        </r>
        <r>
          <rPr>
            <b/>
            <sz val="13"/>
            <color indexed="81"/>
            <rFont val="돋움"/>
            <family val="3"/>
            <charset val="129"/>
          </rPr>
          <t>받습니다</t>
        </r>
        <r>
          <rPr>
            <b/>
            <sz val="13"/>
            <color indexed="81"/>
            <rFont val="Tahoma"/>
            <family val="2"/>
          </rPr>
          <t>!!</t>
        </r>
      </text>
    </comment>
  </commentList>
</comments>
</file>

<file path=xl/sharedStrings.xml><?xml version="1.0" encoding="utf-8"?>
<sst xmlns="http://schemas.openxmlformats.org/spreadsheetml/2006/main" count="259" uniqueCount="223">
  <si>
    <t>계약보증금액</t>
  </si>
  <si>
    <t>계약이행기간2</t>
  </si>
  <si>
    <t>계 약 보 증 금 지 급 각 서</t>
  </si>
  <si>
    <t>계약보증금율</t>
  </si>
  <si>
    <t xml:space="preserve">각       서 </t>
  </si>
  <si>
    <t>사업자번호</t>
  </si>
  <si>
    <t>업  체  명</t>
  </si>
  <si>
    <t>대  표  자</t>
  </si>
  <si>
    <t>소  재  지</t>
  </si>
  <si>
    <t>업종(등록)</t>
  </si>
  <si>
    <t>발  주   처</t>
  </si>
  <si>
    <t>전화 번호</t>
  </si>
  <si>
    <t>계약 상대자</t>
  </si>
  <si>
    <t>연대 보증인</t>
  </si>
  <si>
    <t>  </t>
  </si>
  <si>
    <t>일반용역 표준계약서</t>
    <phoneticPr fontId="2" type="noConversion"/>
  </si>
  <si>
    <t>계약번호</t>
    <phoneticPr fontId="2" type="noConversion"/>
  </si>
  <si>
    <t>제            호</t>
    <phoneticPr fontId="2" type="noConversion"/>
  </si>
  <si>
    <t>상호또는법인명칭</t>
    <phoneticPr fontId="2" type="noConversion"/>
  </si>
  <si>
    <t>공고번호</t>
    <phoneticPr fontId="2" type="noConversion"/>
  </si>
  <si>
    <t>주소</t>
    <phoneticPr fontId="2" type="noConversion"/>
  </si>
  <si>
    <t>계 약 자</t>
    <phoneticPr fontId="2" type="noConversion"/>
  </si>
  <si>
    <t>대표자</t>
    <phoneticPr fontId="2" type="noConversion"/>
  </si>
  <si>
    <t>상    호</t>
    <phoneticPr fontId="2" type="noConversion"/>
  </si>
  <si>
    <t>주민(법인)등록번호</t>
    <phoneticPr fontId="2" type="noConversion"/>
  </si>
  <si>
    <t>주    소</t>
    <phoneticPr fontId="2" type="noConversion"/>
  </si>
  <si>
    <t>전화번호</t>
    <phoneticPr fontId="2" type="noConversion"/>
  </si>
  <si>
    <t>성    명</t>
    <phoneticPr fontId="2" type="noConversion"/>
  </si>
  <si>
    <t>계약년월일</t>
    <phoneticPr fontId="2" type="noConversion"/>
  </si>
  <si>
    <t>계약금액</t>
    <phoneticPr fontId="2" type="noConversion"/>
  </si>
  <si>
    <t>계약보증금률</t>
    <phoneticPr fontId="2" type="noConversion"/>
  </si>
  <si>
    <t>계약보증금액</t>
    <phoneticPr fontId="2" type="noConversion"/>
  </si>
  <si>
    <t>보증금납부방법</t>
    <phoneticPr fontId="2" type="noConversion"/>
  </si>
  <si>
    <t>지연배상금율</t>
    <phoneticPr fontId="2" type="noConversion"/>
  </si>
  <si>
    <t>계 약 내 용</t>
    <phoneticPr fontId="2" type="noConversion"/>
  </si>
  <si>
    <t>계약기간1</t>
    <phoneticPr fontId="2" type="noConversion"/>
  </si>
  <si>
    <t>계  약  금  액</t>
    <phoneticPr fontId="2" type="noConversion"/>
  </si>
  <si>
    <t>용역기간</t>
    <phoneticPr fontId="2" type="noConversion"/>
  </si>
  <si>
    <t>총용역부기금액</t>
    <phoneticPr fontId="2" type="noConversion"/>
  </si>
  <si>
    <t>계약기간2</t>
    <phoneticPr fontId="2" type="noConversion"/>
  </si>
  <si>
    <t>계 약 보 증 금</t>
    <phoneticPr fontId="2" type="noConversion"/>
  </si>
  <si>
    <t>현장</t>
    <phoneticPr fontId="2" type="noConversion"/>
  </si>
  <si>
    <t>기타사항</t>
    <phoneticPr fontId="2" type="noConversion"/>
  </si>
  <si>
    <t>계  약  기  간</t>
    <phoneticPr fontId="2" type="noConversion"/>
  </si>
  <si>
    <t>규격단위또는세부내역</t>
    <phoneticPr fontId="2" type="noConversion"/>
  </si>
  <si>
    <t>위          치</t>
    <phoneticPr fontId="2" type="noConversion"/>
  </si>
  <si>
    <t>금액</t>
    <phoneticPr fontId="2" type="noConversion"/>
  </si>
  <si>
    <t>       계약담당 공무원과 계약대상자는 상호 대등한 입장에서 붙임의 계약문서에 의하여 위의</t>
    <phoneticPr fontId="2" type="noConversion"/>
  </si>
  <si>
    <t xml:space="preserve">        건에 대한 계약을 체결하고 신의에 따라 성실히 계약상의 의무를 이행 할 것을 확약하며</t>
    <phoneticPr fontId="2" type="noConversion"/>
  </si>
  <si>
    <t xml:space="preserve">        이 계약의 증거로서 계약서를 작성하여 당사자가 기명 날인한 후  각각 1통씩 보관한다.</t>
    <phoneticPr fontId="2" type="noConversion"/>
  </si>
  <si>
    <t xml:space="preserve">        계약상대자</t>
    <phoneticPr fontId="2" type="noConversion"/>
  </si>
  <si>
    <t>용  역  내  역  서</t>
    <phoneticPr fontId="2" type="noConversion"/>
  </si>
  <si>
    <t>용  역  명</t>
    <phoneticPr fontId="2" type="noConversion"/>
  </si>
  <si>
    <t>규격,단위 또는 세부내역</t>
    <phoneticPr fontId="2" type="noConversion"/>
  </si>
  <si>
    <t>금   액</t>
    <phoneticPr fontId="2" type="noConversion"/>
  </si>
  <si>
    <t xml:space="preserve">계  약  건  명 </t>
    <phoneticPr fontId="2" type="noConversion"/>
  </si>
  <si>
    <t>계약명</t>
    <phoneticPr fontId="2" type="noConversion"/>
  </si>
  <si>
    <t>계 약 년 월 일</t>
    <phoneticPr fontId="2" type="noConversion"/>
  </si>
  <si>
    <t>계약년월일</t>
    <phoneticPr fontId="2" type="noConversion"/>
  </si>
  <si>
    <t>계  약  금  액</t>
    <phoneticPr fontId="2" type="noConversion"/>
  </si>
  <si>
    <t>계약금액</t>
    <phoneticPr fontId="2" type="noConversion"/>
  </si>
  <si>
    <t>계약보증금률</t>
    <phoneticPr fontId="2" type="noConversion"/>
  </si>
  <si>
    <t>계약금액의</t>
    <phoneticPr fontId="2" type="noConversion"/>
  </si>
  <si>
    <t>계약보증금액</t>
    <phoneticPr fontId="2" type="noConversion"/>
  </si>
  <si>
    <t>계약이행보증기간</t>
    <phoneticPr fontId="2" type="noConversion"/>
  </si>
  <si>
    <t>~</t>
    <phoneticPr fontId="2" type="noConversion"/>
  </si>
  <si>
    <t>계약이행기간1</t>
    <phoneticPr fontId="2" type="noConversion"/>
  </si>
  <si>
    <t>상호또는법인명칭</t>
    <phoneticPr fontId="2" type="noConversion"/>
  </si>
  <si>
    <t>주소</t>
    <phoneticPr fontId="2" type="noConversion"/>
  </si>
  <si>
    <t>대표자</t>
    <phoneticPr fontId="2" type="noConversion"/>
  </si>
  <si>
    <t>주민(법인)등록번호</t>
    <phoneticPr fontId="2" type="noConversion"/>
  </si>
  <si>
    <t>업태</t>
    <phoneticPr fontId="2" type="noConversion"/>
  </si>
  <si>
    <t xml:space="preserve">  계  약     상  대  자 :</t>
    <phoneticPr fontId="2" type="noConversion"/>
  </si>
  <si>
    <t xml:space="preserve">  주                    소 :</t>
    <phoneticPr fontId="2" type="noConversion"/>
  </si>
  <si>
    <t xml:space="preserve">  대         표        자 :</t>
    <phoneticPr fontId="2" type="noConversion"/>
  </si>
  <si>
    <t xml:space="preserve">  주민(법인)등록번호 :</t>
    <phoneticPr fontId="2" type="noConversion"/>
  </si>
  <si>
    <t>업종(등록)</t>
    <phoneticPr fontId="2" type="noConversion"/>
  </si>
  <si>
    <t>~</t>
    <phoneticPr fontId="2" type="noConversion"/>
  </si>
  <si>
    <t>과업이행요청서 참조</t>
    <phoneticPr fontId="2" type="noConversion"/>
  </si>
  <si>
    <t>물가변동 계약금액 조정방법</t>
    <phoneticPr fontId="2" type="noConversion"/>
  </si>
  <si>
    <t>계약 상대자</t>
    <phoneticPr fontId="2" type="noConversion"/>
  </si>
  <si>
    <t xml:space="preserve">대표자 : </t>
    <phoneticPr fontId="2" type="noConversion"/>
  </si>
  <si>
    <t xml:space="preserve">업체명 : </t>
    <phoneticPr fontId="2" type="noConversion"/>
  </si>
  <si>
    <t>&lt;별표 1&gt;</t>
    <phoneticPr fontId="2" type="noConversion"/>
  </si>
  <si>
    <t>(인)</t>
    <phoneticPr fontId="2" type="noConversion"/>
  </si>
  <si>
    <t>청렴계약 이행서약서</t>
  </si>
  <si>
    <t>사용인감계</t>
    <phoneticPr fontId="2" type="noConversion"/>
  </si>
  <si>
    <t>사용인감</t>
    <phoneticPr fontId="2" type="noConversion"/>
  </si>
  <si>
    <t>인적사항</t>
    <phoneticPr fontId="2" type="noConversion"/>
  </si>
  <si>
    <t xml:space="preserve">업체명 : </t>
    <phoneticPr fontId="2" type="noConversion"/>
  </si>
  <si>
    <t>주   소 :</t>
    <phoneticPr fontId="2" type="noConversion"/>
  </si>
  <si>
    <t xml:space="preserve">대표자 : </t>
    <phoneticPr fontId="2" type="noConversion"/>
  </si>
  <si>
    <t xml:space="preserve">      상기인은 위 인감을    「</t>
    <phoneticPr fontId="2" type="noConversion"/>
  </si>
  <si>
    <t>」</t>
    <phoneticPr fontId="2" type="noConversion"/>
  </si>
  <si>
    <t xml:space="preserve">  계  약   상  대  자 :</t>
    <phoneticPr fontId="2" type="noConversion"/>
  </si>
  <si>
    <t xml:space="preserve">  주                  소 :</t>
    <phoneticPr fontId="2" type="noConversion"/>
  </si>
  <si>
    <t xml:space="preserve">  대        표       자 :</t>
    <phoneticPr fontId="2" type="noConversion"/>
  </si>
  <si>
    <t>동 인감을 사용함으로써 민·형사상의 문제가 발생할 경우 상기인이 책임질 것을</t>
    <phoneticPr fontId="2" type="noConversion"/>
  </si>
  <si>
    <t xml:space="preserve">확약하고 이에 사용인감계를 제출합니다. </t>
    <phoneticPr fontId="2" type="noConversion"/>
  </si>
  <si>
    <t xml:space="preserve">에 대한 계약 및 이에 수반되는 모든 행위에 대하여 위의 인감을 사용하고자 하며, </t>
    <phoneticPr fontId="2" type="noConversion"/>
  </si>
  <si>
    <t xml:space="preserve">  붙임서류 :  과업지시서 1 부</t>
    <phoneticPr fontId="2" type="noConversion"/>
  </si>
  <si>
    <t>지급각서</t>
  </si>
  <si>
    <t xml:space="preserve">      상기 본인(법인)은 귀 기관과 수의계약을 체결함에 있어서 붙임 결격사유 중
 어느 사유에도 해당되지 않으며 차후에 이러한 사실이 발견된 경우 계약의 해제․해지 
및 부정당업자 제재 처분을 받아도 하등의 이유를 제기하지 않겠습니다.
 붙임 : &lt;별표1&gt; 수의계약 배제사유 1부.
 </t>
    <phoneticPr fontId="2" type="noConversion"/>
  </si>
  <si>
    <t>수의계약 배제사유</t>
    <phoneticPr fontId="2" type="noConversion"/>
  </si>
  <si>
    <t>1.3/1000</t>
    <phoneticPr fontId="2" type="noConversion"/>
  </si>
  <si>
    <t xml:space="preserve">① 견적서 제출 마감일 현재 부도·파산·해산·영업정지 등이 확정된 경우                                  
② 입찰참가자격 제한기간 중에 있는 자
③ 견적서 제출 마감일을 기준으로 시행령 제92조 또는 다른 법령에 따라 부실이행, 담합행위, 입찰․계약 서류의 허위․위조 제출, 입찰·낙찰·계약이행 관련 뇌물 제공으로 부정당업자 제재 처분을 받고 그 종료일로부터 3개월이 지나지 아니한 자
④ 공사 또는 기술용역의 경우 기술자 보유현황이 관련법령에 따른 업종등록 기준에 미달하는 자
   ※ 기술자보유현황의 심사는「낙찰자결정기준」제2장 시설공사 적격심사 세부기준 &lt;별지 2&gt;의 그밖에 해당공사 수행능력상 결격여부, 제3장 기술용역 적격심사 세부기준 &lt;별표&gt;의 기술인력 평가방법을 준용한다. 이때 ‘입찰공고일’은 ‘안내공고일’로 ‘적격심사서류 제출마감일’은 ‘견적서 제출마감일’로 본다.
⑤ 견적서 제출 마감일 기준 최근 3개월 이내에 해당 지방자치단체의 입찰․계약 및 그 이행과 관련하여 10일 이상 지연배상금 부과, 정당한 이행명령 거부, 불법하도급, 5회 이상 하자보수 또는 물의를 일으키는 등 신용이 떨어져 계약 체결이 곤란하다고 판단되는 자
⑥ 견적서 제출 마감일 기준 최근 3개월 이내에 해당 지방자치단체와의 계약 및 그 이행과 관련하여 정당한 이유 없이 계약에 응하지 아니하거나 포기서를 제출한 사실이 있는 자
    ※ 정당한 이유 없이 계약을 체결하지 아니하는 경우는 시행령 제92조 제1항 제6호에 따른 입찰참가자격 제한에는 해당되지 아니하나 수의계약 결격사유에 해당됨.
⑦ 수의계약 체결일 현재 법 제33조에 해당하는 자
  1. 지방자치단체의 장 또는 지방의회의원의 배우자인 사업자(법인은 대표자)
  2. 지방자치단체의 장 또는 지방의회의원(배우자 포함)의 직계 존·비속인 사업자
  3. 지방자치단체의 장 또는 지방의회의원이 자본금 총액의 50%이상을 소유한 자
  4. 지방자치단체의 장 또는 지방의회의원 가족(배우자, 직계존·비속)의 합산금액이 자본금 총액의 50% 이상을 소유한 사업자
  5. 지방자치단체의 장 또는 지방의회의원 소유업체의 계열회사 등
⑧ 발주기관이 제한한 자격요건 등을 충족하지 아니한 자
⑨ 그밖에 계약담당자가 계약이행능력이 없다고 판단되는 명백한 증거가 있는 자
⑩ 재난복구공사(용역)의 경우 결격여부 심사일 현재 계약금액 5천만원 이상 해당업종 관급공사 또는 계약금액 2천만원 이상 관급용역이 3건 이상인 자
   (단, 제3절의 “1”에 따른 2인 이상 견적서 제출 수의계약에 한한다)
</t>
    <phoneticPr fontId="2" type="noConversion"/>
  </si>
  <si>
    <t>보증금,지급각서,현금 중 선택</t>
    <phoneticPr fontId="2" type="noConversion"/>
  </si>
  <si>
    <t>계약금액 입력 시 자동계산</t>
    <phoneticPr fontId="2" type="noConversion"/>
  </si>
  <si>
    <t>노란색 셀에 입력 시 자동완성 됨</t>
    <phoneticPr fontId="2" type="noConversion"/>
  </si>
  <si>
    <t>임금 지급 서약서</t>
    <phoneticPr fontId="2" type="noConversion"/>
  </si>
  <si>
    <r>
      <t>[</t>
    </r>
    <r>
      <rPr>
        <sz val="14"/>
        <color indexed="8"/>
        <rFont val="함초롬바탕"/>
        <family val="1"/>
        <charset val="129"/>
      </rPr>
      <t>별지 제</t>
    </r>
    <r>
      <rPr>
        <sz val="14"/>
        <color indexed="8"/>
        <rFont val="돋움"/>
        <family val="3"/>
        <charset val="129"/>
      </rPr>
      <t>1</t>
    </r>
    <r>
      <rPr>
        <sz val="14"/>
        <color indexed="8"/>
        <rFont val="함초롬바탕"/>
        <family val="1"/>
        <charset val="129"/>
      </rPr>
      <t>호 서식</t>
    </r>
    <r>
      <rPr>
        <sz val="14"/>
        <color indexed="8"/>
        <rFont val="돋움"/>
        <family val="3"/>
        <charset val="129"/>
      </rPr>
      <t>]</t>
    </r>
  </si>
  <si>
    <t>용역계약 제조건</t>
    <phoneticPr fontId="2" type="noConversion"/>
  </si>
  <si>
    <t>입 찰 유 의 서</t>
    <phoneticPr fontId="2" type="noConversion"/>
  </si>
  <si>
    <t>용역계약 일반조건</t>
    <phoneticPr fontId="2" type="noConversion"/>
  </si>
  <si>
    <t xml:space="preserve">  본 계약에 의하여 발생한 채권(용역대금 청구권)은 용역계약 일반조건 제3절 제1항의 규정에 따라 제3자에게 양도할 경우 발주처의 승인을 받아야 하며, 발주처의 승인을 받지 않은 채권 양도는 인정하지 않는다.</t>
    <phoneticPr fontId="2" type="noConversion"/>
  </si>
  <si>
    <t>용역계약 일반조건 특약</t>
    <phoneticPr fontId="2" type="noConversion"/>
  </si>
  <si>
    <t>청렴계약 이행서약서</t>
    <phoneticPr fontId="2" type="noConversion"/>
  </si>
  <si>
    <t xml:space="preserve">  본 계약의 청렴계약 이행서약은 “별첨” 청렴계약 이행서약서를 적용하며, 계약체결시 청렴이행서약서를 제출한 것으로 간주한다.</t>
    <phoneticPr fontId="2" type="noConversion"/>
  </si>
  <si>
    <t>2. 과업이행요청서(별도첨부)</t>
  </si>
  <si>
    <t xml:space="preserve">위 내용을 확인함. </t>
    <phoneticPr fontId="2" type="noConversion"/>
  </si>
  <si>
    <t xml:space="preserve">     계약담당공무원과 계약대상자는 상호 대등한 입장에서 다음과 같은 계약서에 대하여 신의에 따라 성실히 계약상의 의무를 이행할 것을 확약합니다. </t>
    <phoneticPr fontId="2" type="noConversion"/>
  </si>
  <si>
    <r>
      <t>1. 입찰유의서, 용역계약 일반조건 등의 내용은</t>
    </r>
    <r>
      <rPr>
        <sz val="14"/>
        <color indexed="8"/>
        <rFont val="돋움"/>
        <family val="3"/>
        <charset val="129"/>
      </rPr>
      <t xml:space="preserve"> </t>
    </r>
    <r>
      <rPr>
        <sz val="14"/>
        <color indexed="8"/>
        <rFont val="신명조체"/>
        <family val="3"/>
        <charset val="129"/>
      </rPr>
      <t>첨부하지 않음</t>
    </r>
  </si>
  <si>
    <t>안전보건관리 준수 서약서</t>
    <phoneticPr fontId="2" type="noConversion"/>
  </si>
  <si>
    <t xml:space="preserve">  업        체       명 :</t>
    <phoneticPr fontId="2" type="noConversion"/>
  </si>
  <si>
    <t>「산업안전보건법, 중대재해처벌법」 등 관련 법규를 준수하겠습니다.</t>
  </si>
  <si>
    <t xml:space="preserve">: 예      (  ○  ) </t>
    <phoneticPr fontId="2" type="noConversion"/>
  </si>
  <si>
    <t xml:space="preserve">: 아니오 (       ) </t>
    <phoneticPr fontId="2" type="noConversion"/>
  </si>
  <si>
    <r>
      <rPr>
        <sz val="15"/>
        <color indexed="8"/>
        <rFont val="돋움"/>
        <family val="3"/>
        <charset val="129"/>
      </rPr>
      <t xml:space="preserve"> </t>
    </r>
    <r>
      <rPr>
        <sz val="15"/>
        <color indexed="8"/>
        <rFont val="맑은 고딕"/>
        <family val="3"/>
        <charset val="129"/>
      </rPr>
      <t xml:space="preserve">산업재해예방을 위하여 관련 법규에서 정한 필수사항을 철저히 준수할
</t>
    </r>
    <r>
      <rPr>
        <sz val="15"/>
        <color indexed="8"/>
        <rFont val="돋움"/>
        <family val="3"/>
        <charset val="129"/>
      </rPr>
      <t xml:space="preserve"> </t>
    </r>
    <r>
      <rPr>
        <sz val="15"/>
        <color indexed="8"/>
        <rFont val="맑은 고딕"/>
        <family val="3"/>
        <charset val="129"/>
      </rPr>
      <t>것을</t>
    </r>
    <r>
      <rPr>
        <sz val="15"/>
        <color indexed="8"/>
        <rFont val="돋움"/>
        <family val="3"/>
        <charset val="129"/>
      </rPr>
      <t xml:space="preserve"> </t>
    </r>
    <r>
      <rPr>
        <sz val="15"/>
        <color indexed="8"/>
        <rFont val="맑은 고딕"/>
        <family val="3"/>
        <charset val="129"/>
      </rPr>
      <t>다음과 같이 서약합니다.</t>
    </r>
    <phoneticPr fontId="2" type="noConversion"/>
  </si>
  <si>
    <r>
      <rPr>
        <sz val="15"/>
        <color indexed="8"/>
        <rFont val="돋움"/>
        <family val="3"/>
        <charset val="129"/>
      </rPr>
      <t xml:space="preserve"> </t>
    </r>
    <r>
      <rPr>
        <sz val="15"/>
        <color indexed="8"/>
        <rFont val="맑은 고딕"/>
        <family val="3"/>
        <charset val="129"/>
      </rPr>
      <t>위에 언급한 내용대로</t>
    </r>
    <r>
      <rPr>
        <sz val="15"/>
        <color indexed="8"/>
        <rFont val="돋움"/>
        <family val="3"/>
        <charset val="129"/>
      </rPr>
      <t xml:space="preserve"> </t>
    </r>
    <r>
      <rPr>
        <sz val="15"/>
        <color indexed="8"/>
        <rFont val="맑은 고딕"/>
        <family val="3"/>
        <charset val="129"/>
      </rPr>
      <t>계약을</t>
    </r>
    <r>
      <rPr>
        <sz val="15"/>
        <color indexed="8"/>
        <rFont val="돋움"/>
        <family val="3"/>
        <charset val="129"/>
      </rPr>
      <t xml:space="preserve"> </t>
    </r>
    <r>
      <rPr>
        <sz val="15"/>
        <color indexed="8"/>
        <rFont val="맑은 고딕"/>
        <family val="3"/>
        <charset val="129"/>
      </rPr>
      <t>성실히 이행할 것이며, 만일 이를 이행하지
 않을 경우 계약해지, 입찰참가자격제한조치 등 불이익 처분을 받더라도
 하등의 이의를 제기하지 아니할 것을 확약하고 안전보건관리 준수 서약
 서를 제출합니다.</t>
    </r>
    <phoneticPr fontId="2" type="noConversion"/>
  </si>
  <si>
    <t>본 공사/용역/물품을 수행함에 있어,</t>
    <phoneticPr fontId="2" type="noConversion"/>
  </si>
  <si>
    <t>■ 강원도 공직자의 이해충돌 방지제도 운영지침 [별지 제10호서식]</t>
  </si>
  <si>
    <t>수의계약 체결 제한 여부 확인서</t>
  </si>
  <si>
    <t>발주자</t>
  </si>
  <si>
    <t>발주기관</t>
  </si>
  <si>
    <t xml:space="preserve">  </t>
  </si>
  <si>
    <t>발주부서</t>
  </si>
  <si>
    <t>발주날짜</t>
  </si>
  <si>
    <t>발주내용</t>
  </si>
  <si>
    <t>[ ] 물품 [ ] 기타</t>
  </si>
  <si>
    <t>계약상대자</t>
  </si>
  <si>
    <t>(확인인)</t>
  </si>
  <si>
    <t>성명</t>
  </si>
  <si>
    <t>소속</t>
  </si>
  <si>
    <t>[ ] 단체 [ ] 기타</t>
  </si>
  <si>
    <t>연락처</t>
  </si>
  <si>
    <t>주소</t>
  </si>
  <si>
    <t>수의계약 체결 제한 확인사항</t>
  </si>
  <si>
    <t>①</t>
  </si>
  <si>
    <t>[ ] 예 [ ] 아니오</t>
  </si>
  <si>
    <t>[ ] 해당없음</t>
  </si>
  <si>
    <t>②</t>
  </si>
  <si>
    <t>③</t>
  </si>
  <si>
    <t>④</t>
  </si>
  <si>
    <t>⑤</t>
  </si>
  <si>
    <t>⑥</t>
  </si>
  <si>
    <t>⑦</t>
  </si>
  <si>
    <t>①부터 ⑥까지 어느 하나에 해당하는 사람이 대표자인 법인</t>
  </si>
  <si>
    <t>⑧</t>
  </si>
  <si>
    <t>「공직자의 이해충돌 방지법」제12조에 따른 수의계약 체결 제한에 대하여 위와 같이 확인합니다. 만약 위 사항이 사실과 다른 경우에는 어떠한 처벌이나 불이익도 감수할 것을 서약합니다.</t>
  </si>
  <si>
    <t>계약상대자(확인인)</t>
  </si>
  <si>
    <t>210mm×297mm[일반용지 60g/㎡(재활용품)]</t>
  </si>
  <si>
    <r>
      <t xml:space="preserve">발주기관의 </t>
    </r>
    <r>
      <rPr>
        <b/>
        <sz val="10"/>
        <color indexed="8"/>
        <rFont val="돋움"/>
        <family val="3"/>
        <charset val="129"/>
      </rPr>
      <t xml:space="preserve">소속 고위공직자 본인 및 배우자, 고위공직자의 직계존속·비속 또는 생계를 같이하는 배우자의 직계존속·비속에 </t>
    </r>
    <r>
      <rPr>
        <sz val="10"/>
        <color indexed="8"/>
        <rFont val="돋움"/>
        <family val="3"/>
        <charset val="129"/>
      </rPr>
      <t xml:space="preserve">해당하는가? </t>
    </r>
  </si>
  <si>
    <r>
      <t>계약 업무을 법령상·사실상 담당하는 공직자 본인 및 배우자, 공직자의 직계존속·비속 또는 생계를 같이하는 배우자의 직계존속·비속</t>
    </r>
    <r>
      <rPr>
        <sz val="10"/>
        <color indexed="8"/>
        <rFont val="돋움"/>
        <family val="3"/>
        <charset val="129"/>
      </rPr>
      <t>에 해당하는가?</t>
    </r>
  </si>
  <si>
    <r>
      <t xml:space="preserve">발주기관(산하기관)의 </t>
    </r>
    <r>
      <rPr>
        <b/>
        <sz val="10"/>
        <color indexed="8"/>
        <rFont val="돋움"/>
        <family val="3"/>
        <charset val="129"/>
      </rPr>
      <t>감독기관 소속 고위공직자 본인 및 배우자, 고위공직자의 직계존속·비속 또는 생계를 같이하는 배우자의 직계존속·비속</t>
    </r>
    <r>
      <rPr>
        <sz val="10"/>
        <color indexed="8"/>
        <rFont val="돋움"/>
        <family val="3"/>
        <charset val="129"/>
      </rPr>
      <t>에 해당하는가?</t>
    </r>
  </si>
  <si>
    <r>
      <t xml:space="preserve">발주기관(자회사)의 </t>
    </r>
    <r>
      <rPr>
        <b/>
        <sz val="10"/>
        <color indexed="8"/>
        <rFont val="돋움"/>
        <family val="3"/>
        <charset val="129"/>
      </rPr>
      <t>모회사 소속 고위공직자 본인 및 배우자, 고위공직자의 직계존속·비속 또는 생계를 같이하는 배우자의 직계존속·비속</t>
    </r>
    <r>
      <rPr>
        <sz val="10"/>
        <color indexed="8"/>
        <rFont val="돋움"/>
        <family val="3"/>
        <charset val="129"/>
      </rPr>
      <t>에 해당하는가?</t>
    </r>
  </si>
  <si>
    <r>
      <t>상임위원회 위원의 국회의원 본인 및 배우자, 국회의원의 직계존속·비속 또는 생계를 같이하는 배우자의 직계존속·비속</t>
    </r>
    <r>
      <rPr>
        <sz val="10"/>
        <color indexed="8"/>
        <rFont val="돋움"/>
        <family val="3"/>
        <charset val="129"/>
      </rPr>
      <t>에 해당하는가?</t>
    </r>
  </si>
  <si>
    <r>
      <t>강원도를 감사 또는 조사하는 지방의회의 의원 본인 및 배우자, 의원의 직계존속·비속 또는 생계를 같이하는 배우자의 직계존속·비속</t>
    </r>
    <r>
      <rPr>
        <sz val="10"/>
        <color indexed="8"/>
        <rFont val="돋움"/>
        <family val="3"/>
        <charset val="129"/>
      </rPr>
      <t>에 해당하는가?</t>
    </r>
  </si>
  <si>
    <r>
      <t>또는 단체</t>
    </r>
    <r>
      <rPr>
        <sz val="10"/>
        <color indexed="8"/>
        <rFont val="돋움"/>
        <family val="3"/>
        <charset val="129"/>
      </rPr>
      <t>에 해당하는가?</t>
    </r>
  </si>
  <si>
    <r>
      <t>①부터 ⑥까지 어느 하나에 해당하는 사람과 특수한 관계의 사업자</t>
    </r>
    <r>
      <rPr>
        <sz val="10"/>
        <color indexed="8"/>
        <rFont val="돋움"/>
        <family val="3"/>
        <charset val="129"/>
      </rPr>
      <t xml:space="preserve">(공직자, 배우자, 공직자의 직계존속·비속, 생계를 같이하는 배우자의 직계존속·비속이 </t>
    </r>
    <r>
      <rPr>
        <b/>
        <sz val="10"/>
        <color indexed="8"/>
        <rFont val="돋움"/>
        <family val="3"/>
        <charset val="129"/>
      </rPr>
      <t>단독으로 또는 합산하여 ① 발행주식 총수의 100분의 30 이상, ② 출자지분 총수의 100분의 30 이상, ③ 자본금 총액의 100분의 50 이상을 소유하고 있는 법인 또는 단체</t>
    </r>
    <r>
      <rPr>
        <sz val="10"/>
        <color indexed="8"/>
        <rFont val="돋움"/>
        <family val="3"/>
        <charset val="129"/>
      </rPr>
      <t>)에 해당하는가?</t>
    </r>
  </si>
  <si>
    <t>• 해당하는 [ ]에 √ 표시를 합니다. (1쪽)</t>
    <phoneticPr fontId="2" type="noConversion"/>
  </si>
  <si>
    <r>
      <t xml:space="preserve">2. 특정인의 낙찰을 위한 담합 등 입찰의 자유경쟁을 방해하는 행위나 불공정한 행위를 하지 않을 것이며, 공정한 직무수행을 방해하는 알선·청탁을 통해 입찰 또는 계약과 관련된 특정 정보의 제공을 요구하거나 받지 않겠습니다. </t>
    </r>
    <r>
      <rPr>
        <u/>
        <sz val="13.5"/>
        <color indexed="8"/>
        <rFont val="휴먼명조"/>
        <family val="3"/>
        <charset val="129"/>
      </rPr>
      <t>또한, 내부비리 제보자에 대해서도 일체의 불이익처분을 하지 않으며, 이해충돌방지법에 따라 수의계약 체결 제한 대상자와 계약 및 가족에 대한 부정 채용을 금지하는 등 관련 사규를 제정토록 노력하겠습니다.</t>
    </r>
    <phoneticPr fontId="2" type="noConversion"/>
  </si>
  <si>
    <r>
      <t>3. 입찰, 계약체결 및 계약이행과 관련하여 관계공무원에게 금품, 향응 제공</t>
    </r>
    <r>
      <rPr>
        <u/>
        <sz val="13.5"/>
        <color indexed="8"/>
        <rFont val="휴먼명조"/>
        <family val="3"/>
        <charset val="129"/>
      </rPr>
      <t>(친인척 등에 대한 부정한 취업제공 포함)과 이해충돌방지법에 따른 수의계약 체결 제한 대상자와 계약 및 가족에 대한 부정 채용을 하는 등의 부당한 이익</t>
    </r>
    <r>
      <rPr>
        <sz val="13.5"/>
        <color indexed="8"/>
        <rFont val="휴먼명조"/>
        <family val="3"/>
        <charset val="129"/>
      </rPr>
      <t>을 제공한 사실이 드러날 경우에는 계약체결 이전의 경우에는 낙찰자결정 취소, 계약이행 전에는 계약취소, 계약이행 이후에는 당해 계약의 전부 또는 일부계약을 해제 또는 해지하여도 감수하겠으며, 민ㆍ형사상 이의를 제기하지 않겠습니다.</t>
    </r>
    <phoneticPr fontId="2" type="noConversion"/>
  </si>
  <si>
    <t xml:space="preserve">  본 계약의 입찰유의서는 계약서류에 첨부여부를 불구하고 지방자치단체 입찰 및 계약집행기준 제8장 입찰유의서〔행정안전부 예규〕가 적용된다.</t>
    <phoneticPr fontId="2" type="noConversion"/>
  </si>
  <si>
    <t xml:space="preserve">  본 계약의 용역계약 일반조건은 계약서류에 첨부여부를 불구하고 지방자치단체 입찰 및 계약집행기준 제9장 용역계약 일반조건〔행정안전부 예규〕이 적용된다.</t>
    <phoneticPr fontId="2" type="noConversion"/>
  </si>
  <si>
    <t>강원특별자치도</t>
    <phoneticPr fontId="2" type="noConversion"/>
  </si>
  <si>
    <t xml:space="preserve"> 당사(하도급업체와 직․간접적으로 업무를 수행하는 자를 포함 : 이하“당사 등”이라한다)는  '부패 없는 투명한 기업경영과 공정한 행정'이 사회발전과 국가 경쟁력에 중요한 관건이 됨을 깊이 인식하며, 국제적으로도 OECD뇌물방지 협약이 발효되었고 부패기업 및 발주하는 모든공사, 국가에 대한 제재가 강화되는 추세에 맞추어 청렴계약 취지에 적극 호응하여 강원특별자치도에서 물품(제조ㆍ구매), 및 용역 등의 입찰참여 및 수의계약을 포함한 계약을 진행함에 있어 당사 등의 임직원과 대리인은</t>
    <phoneticPr fontId="2" type="noConversion"/>
  </si>
  <si>
    <r>
      <t>1. 입찰, 낙찰, 계약의 체결 및 이행, 「지방자치단체를 당사자로 하는 계약에 관한 법률」제16조에 따른 감독 및 제17조에 따른 검사와 관련된 직접 또는 간접적인 사례(謝禮), 증여, 금품·향응 제공</t>
    </r>
    <r>
      <rPr>
        <u/>
        <sz val="13.5"/>
        <color indexed="8"/>
        <rFont val="휴먼명조"/>
        <family val="3"/>
        <charset val="129"/>
      </rPr>
      <t>(친인척 등에 대한 부정한 취업제공 포함)과 이해충돌방지법에 따른 수의계약 체결 제한 대상자와 계약 및 가족에 대한 부정 채용을 하는 등</t>
    </r>
    <r>
      <rPr>
        <sz val="13.5"/>
        <color indexed="8"/>
        <rFont val="휴먼명조"/>
        <family val="3"/>
        <charset val="129"/>
      </rPr>
      <t>의 행위를 하지 않겠습니다. 만약 공무원이 먼저 사례ㆍ증여ㆍ금품ㆍ향응</t>
    </r>
    <r>
      <rPr>
        <u/>
        <sz val="13.5"/>
        <color indexed="8"/>
        <rFont val="휴먼명조"/>
        <family val="3"/>
        <charset val="129"/>
      </rPr>
      <t>(친인척 등에 대한 부정한 취업제공 포함)과 이해충돌방지법에 따른 수의계약 체결 제한 대상자와 계약 및 가족에 대한 부정 채용 등을 요구할 시 강원특별자치도감사위원회</t>
    </r>
    <r>
      <rPr>
        <sz val="13.5"/>
        <color indexed="8"/>
        <rFont val="휴먼명조"/>
        <family val="3"/>
        <charset val="129"/>
      </rPr>
      <t xml:space="preserve"> 등에 신고하도록 하겠습니다. </t>
    </r>
    <phoneticPr fontId="2" type="noConversion"/>
  </si>
  <si>
    <t xml:space="preserve"> 위 청렴계약 이행서약은 상호신뢰를 바탕으로 한 약속으로서 반드시 지킬 것이며, 강원도에서 시행하는 청렴계약 이행서약서 작성ㆍ이행과 관련한 자료제출, 서류열람, 현장확인 등 요구에 적극 협조하겠으며, 낙찰자로 결정될 시 본 서약내용을 그대로 계약특수조건으로 계약하여 이행할 것이며, 이 청렴계약 이행서약 위반으로 입찰참가자격 제한, 계약해지 등 강원특별자치도의 조치에 대하여 당사 등은 강원특별자치도를 상대로 손해배상을 청구하거나 당사 등을 배제하는 입찰에 관하여 민ㆍ형사상 어떠한 이의도 제기하지 않을 것을 서약합니다.</t>
    <phoneticPr fontId="2" type="noConversion"/>
  </si>
  <si>
    <t>하자보증지급각서</t>
  </si>
  <si>
    <t>건             명</t>
  </si>
  <si>
    <t>계  약  금  액</t>
  </si>
  <si>
    <t>보  증  기  간</t>
  </si>
  <si>
    <t>년</t>
  </si>
  <si>
    <t>월</t>
  </si>
  <si>
    <t>일</t>
  </si>
  <si>
    <t xml:space="preserve"> 부터</t>
    <phoneticPr fontId="2" type="noConversion"/>
  </si>
  <si>
    <t>년</t>
    <phoneticPr fontId="2" type="noConversion"/>
  </si>
  <si>
    <t>월</t>
    <phoneticPr fontId="2" type="noConversion"/>
  </si>
  <si>
    <t>일</t>
    <phoneticPr fontId="2" type="noConversion"/>
  </si>
  <si>
    <t>하자보증금액</t>
  </si>
  <si>
    <t>:</t>
  </si>
  <si>
    <t>상호</t>
  </si>
  <si>
    <t>대표자</t>
  </si>
  <si>
    <t>(인)</t>
  </si>
  <si>
    <t>강원특별자치도감자종자진흥원 재무관</t>
    <phoneticPr fontId="2" type="noConversion"/>
  </si>
  <si>
    <t>귀하</t>
  </si>
  <si>
    <t>강원특별자치도 감자종자진흥원</t>
    <phoneticPr fontId="2" type="noConversion"/>
  </si>
  <si>
    <t>감자종자진흥원</t>
    <phoneticPr fontId="2" type="noConversion"/>
  </si>
  <si>
    <t>금</t>
    <phoneticPr fontId="2" type="noConversion"/>
  </si>
  <si>
    <t>원</t>
    <phoneticPr fontId="2" type="noConversion"/>
  </si>
  <si>
    <t>강원특별자치도 감자종자진흥원 재무관</t>
    <phoneticPr fontId="2" type="noConversion"/>
  </si>
  <si>
    <r>
      <t xml:space="preserve">[ ] 공사 [ </t>
    </r>
    <r>
      <rPr>
        <sz val="10"/>
        <color indexed="8"/>
        <rFont val="맑은 고딕"/>
        <family val="3"/>
        <charset val="129"/>
      </rPr>
      <t>√</t>
    </r>
    <r>
      <rPr>
        <sz val="10"/>
        <color indexed="8"/>
        <rFont val="돋움"/>
        <family val="3"/>
        <charset val="129"/>
      </rPr>
      <t xml:space="preserve"> ] 용역</t>
    </r>
    <phoneticPr fontId="2" type="noConversion"/>
  </si>
  <si>
    <t>[ ] 개인 [ √  ] 법인</t>
    <phoneticPr fontId="2" type="noConversion"/>
  </si>
  <si>
    <t>수의계약 사유 : 제25조제1항5호나목
추정가격 2천만원 이하인 물품의 제조·구매계약 또는 용역계약</t>
    <phoneticPr fontId="2" type="noConversion"/>
  </si>
  <si>
    <r>
      <t xml:space="preserve">강원특별자치도 감자종자진흥원재무관 </t>
    </r>
    <r>
      <rPr>
        <sz val="10"/>
        <color indexed="8"/>
        <rFont val="돋움체"/>
        <family val="3"/>
        <charset val="129"/>
      </rPr>
      <t>귀하</t>
    </r>
    <phoneticPr fontId="2" type="noConversion"/>
  </si>
  <si>
    <t> 강원특별자치도 감자종자진흥원(분임)재무관  귀하</t>
    <phoneticPr fontId="2" type="noConversion"/>
  </si>
  <si>
    <t>강원특별자치도감자종자진흥원분임재무관 귀하</t>
    <phoneticPr fontId="2" type="noConversion"/>
  </si>
  <si>
    <t xml:space="preserve">  상기 물품을 납품함에 있어 지방자치단체를 당사자로 하는 계약에 관한 법률 시행령 제71조 1항 및 시행규칙 제70조2항 제3호에 의거 하자보증을 면제받게됨에 따라 하자보수불이행시 발주기관의 요구에 따라 즉시 하자보증금에 해당하는 금액을 현금으로 납부하겠음을 확약하며 이에 각서를 제출합니다.</t>
    <phoneticPr fontId="2" type="noConversion"/>
  </si>
  <si>
    <t xml:space="preserve"> 본인(법인)은 계약의 이행을 확약하기 위하여 지방자치 단체를 당사자로 하는 계약에 관한 법률 15조 1항의 규정에 의거하여 계약보증금을 납부하여야 하나, 같은법 시행령 53조의 규정에 따라 면제를 받았기에 이 계약이 본인(법인)의 책임있는 사유로 이행되지 못했을 때에는 계약보증금 전액을 현금으로 납입 할 것을 확약하며 이에 각서를 제출합니다.
</t>
    <phoneticPr fontId="2" type="noConversion"/>
  </si>
  <si>
    <t xml:space="preserve">  저희 업체에서는 강원특별자치도에서 발주한 공사·용역사업에 대해 
계약서대로 성실히 과업을 수행하며, 강원특별자치도 정책중의 하나로 체불임금 없는 공사가 될 수 있도록 설계서상의 임금(건설 기계임대료 포함)을 정당한 근로의 대가로 지급할 것을 약속하며 이에 서약서를 제출합니다.</t>
    <phoneticPr fontId="2" type="noConversion"/>
  </si>
  <si>
    <t>강원특별자치도감자종자진흥원장   이인희</t>
    <phoneticPr fontId="2" type="noConversion"/>
  </si>
  <si>
    <t xml:space="preserve">2026년  월    일         </t>
    <phoneticPr fontId="2" type="noConversion"/>
  </si>
  <si>
    <t>주식회사 한국건설</t>
    <phoneticPr fontId="2" type="noConversion"/>
  </si>
  <si>
    <t>강릉시 명륜로 121번길1</t>
    <phoneticPr fontId="2" type="noConversion"/>
  </si>
  <si>
    <t>허소현</t>
    <phoneticPr fontId="2" type="noConversion"/>
  </si>
  <si>
    <t>226-81-32888</t>
    <phoneticPr fontId="2" type="noConversion"/>
  </si>
  <si>
    <t>033-642-5386</t>
    <phoneticPr fontId="2" type="noConversion"/>
  </si>
  <si>
    <t>공사명</t>
    <phoneticPr fontId="2" type="noConversion"/>
  </si>
  <si>
    <t>2026년 감자종자진흥원 횡계저장고 소방펌프실 단열 공사</t>
    <phoneticPr fontId="2" type="noConversion"/>
  </si>
  <si>
    <t>공    사    명</t>
    <phoneticPr fontId="2" type="noConversion"/>
  </si>
  <si>
    <t xml:space="preserve">  ※ 보증기간 : 준공(검사)일로부터 2년</t>
    <phoneticPr fontId="2" type="noConversion"/>
  </si>
  <si>
    <t>2026년   12월   일</t>
    <phoneticPr fontId="2" type="noConversion"/>
  </si>
  <si>
    <t>2026년  9월  3일</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</si>
</sst>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1" formatCode="_-* #,##0_-;\-* #,##0_-;_-* &quot;-&quot;_-;_-@_-"/>
    <numFmt numFmtId="43" formatCode="_-* #,##0.00_-;\-* #,##0.00_-;_-* &quot;-&quot;??_-;_-@_-"/>
    <numFmt numFmtId="176" formatCode="yyyy&quot;년&quot;\ m&quot;월&quot;\ d&quot;일&quot;;@"/>
    <numFmt numFmtId="177" formatCode="&quot;금&quot;#,##0&quot;원&quot;"/>
    <numFmt numFmtId="178" formatCode="_ * #,##0_ ;_ * \-#,##0_ ;_ * &quot;-&quot;_ ;_ @_ "/>
    <numFmt numFmtId="179" formatCode="_ * #,##0.00_ ;_ * \-#,##0.00_ ;_ * &quot;-&quot;??_ ;_ @_ "/>
    <numFmt numFmtId="180" formatCode="_-* #,##0.00\ _B_F_-;\-* #,##0.00\ _B_F_-;_-* &quot;-&quot;??\ _B_F_-;_-@_-"/>
    <numFmt numFmtId="181" formatCode="#."/>
    <numFmt numFmtId="182" formatCode="#,##0.0"/>
    <numFmt numFmtId="183" formatCode="###\-##\-###00"/>
    <numFmt numFmtId="184" formatCode="&quot;&quot;"/>
    <numFmt numFmtId="185" formatCode="#.0&quot;%&quot;"/>
    <numFmt numFmtId="186" formatCode="0.0%"/>
    <numFmt numFmtId="187" formatCode="&quot;₩&quot;#,##0"/>
    <numFmt numFmtId="188" formatCode="yyyy&quot;년&quot;\ m&quot;월&quot;\ d&quot;일&quot;"/>
    <numFmt numFmtId="189" formatCode="[DBNum4][$-412]General"/>
    <numFmt numFmtId="190" formatCode="\(\ &quot;₩&quot;#,##0"/>
  </numFmts>
  <fonts count="128">
    <font>
      <sz val="11"/>
      <name val="돋움"/>
      <family val="3"/>
      <charset val="129"/>
    </font>
    <font>
      <sz val="11"/>
      <name val="돋움"/>
      <family val="3"/>
      <charset val="129"/>
    </font>
    <font>
      <sz val="8"/>
      <name val="돋움"/>
      <family val="3"/>
      <charset val="129"/>
    </font>
    <font>
      <sz val="13"/>
      <color indexed="8"/>
      <name val="한컴바탕"/>
      <family val="1"/>
      <charset val="129"/>
    </font>
    <font>
      <b/>
      <sz val="11"/>
      <name val="돋움"/>
      <family val="3"/>
      <charset val="129"/>
    </font>
    <font>
      <sz val="15"/>
      <color indexed="8"/>
      <name val="한컴바탕"/>
      <family val="1"/>
      <charset val="129"/>
    </font>
    <font>
      <sz val="11"/>
      <name val="한컴바탕"/>
      <family val="1"/>
      <charset val="129"/>
    </font>
    <font>
      <u/>
      <sz val="11"/>
      <color indexed="36"/>
      <name val="돋움"/>
      <family val="3"/>
      <charset val="129"/>
    </font>
    <font>
      <b/>
      <sz val="11"/>
      <color indexed="10"/>
      <name val="돋움"/>
      <family val="3"/>
      <charset val="129"/>
    </font>
    <font>
      <b/>
      <sz val="11"/>
      <color indexed="12"/>
      <name val="돋움"/>
      <family val="3"/>
      <charset val="129"/>
    </font>
    <font>
      <b/>
      <sz val="16"/>
      <color indexed="8"/>
      <name val="한컴바탕"/>
      <family val="1"/>
      <charset val="129"/>
    </font>
    <font>
      <sz val="10"/>
      <name val="Arial"/>
      <family val="2"/>
    </font>
    <font>
      <sz val="12"/>
      <name val="바탕체"/>
      <family val="1"/>
      <charset val="129"/>
    </font>
    <font>
      <sz val="14"/>
      <name val="뼻뮝"/>
      <family val="3"/>
      <charset val="129"/>
    </font>
    <font>
      <sz val="11"/>
      <name val="굴림체"/>
      <family val="3"/>
      <charset val="129"/>
    </font>
    <font>
      <sz val="12"/>
      <name val="뼻뮝"/>
      <family val="3"/>
      <charset val="129"/>
    </font>
    <font>
      <sz val="10"/>
      <name val="굴림체"/>
      <family val="3"/>
      <charset val="129"/>
    </font>
    <font>
      <sz val="12"/>
      <name val="¹UAAA¼"/>
      <family val="3"/>
      <charset val="129"/>
    </font>
    <font>
      <sz val="10"/>
      <name val="MS Sans Serif"/>
      <family val="2"/>
    </font>
    <font>
      <b/>
      <sz val="10"/>
      <name val="Helv"/>
      <family val="2"/>
    </font>
    <font>
      <sz val="1"/>
      <color indexed="16"/>
      <name val="Courier"/>
      <family val="3"/>
    </font>
    <font>
      <sz val="10"/>
      <name val="Times New Roman"/>
      <family val="1"/>
    </font>
    <font>
      <sz val="8"/>
      <name val="Arial"/>
      <family val="2"/>
    </font>
    <font>
      <b/>
      <sz val="12"/>
      <name val="Helv"/>
      <family val="2"/>
    </font>
    <font>
      <b/>
      <sz val="12"/>
      <name val="Arial"/>
      <family val="2"/>
    </font>
    <font>
      <b/>
      <sz val="1"/>
      <color indexed="16"/>
      <name val="Courier"/>
      <family val="3"/>
    </font>
    <font>
      <b/>
      <sz val="11"/>
      <name val="Helv"/>
      <family val="2"/>
    </font>
    <font>
      <b/>
      <u/>
      <sz val="13"/>
      <name val="굴림체"/>
      <family val="3"/>
      <charset val="129"/>
    </font>
    <font>
      <sz val="12"/>
      <name val="굴림체"/>
      <family val="3"/>
      <charset val="129"/>
    </font>
    <font>
      <sz val="13"/>
      <color indexed="8"/>
      <name val="바탕"/>
      <family val="1"/>
      <charset val="129"/>
    </font>
    <font>
      <b/>
      <sz val="20"/>
      <color indexed="8"/>
      <name val="한컴바탕"/>
      <family val="1"/>
      <charset val="129"/>
    </font>
    <font>
      <sz val="13"/>
      <name val="한컴바탕"/>
      <family val="1"/>
      <charset val="129"/>
    </font>
    <font>
      <sz val="12"/>
      <color indexed="8"/>
      <name val="굴림체"/>
      <family val="3"/>
      <charset val="129"/>
    </font>
    <font>
      <sz val="10"/>
      <color indexed="8"/>
      <name val="굴림체"/>
      <family val="3"/>
      <charset val="129"/>
    </font>
    <font>
      <sz val="13"/>
      <color indexed="8"/>
      <name val="굴림체"/>
      <family val="3"/>
      <charset val="129"/>
    </font>
    <font>
      <b/>
      <sz val="24"/>
      <color indexed="8"/>
      <name val="바탕"/>
      <family val="1"/>
      <charset val="129"/>
    </font>
    <font>
      <b/>
      <sz val="19.2"/>
      <color indexed="8"/>
      <name val="바탕"/>
      <family val="1"/>
      <charset val="129"/>
    </font>
    <font>
      <b/>
      <sz val="10"/>
      <color indexed="8"/>
      <name val="바탕"/>
      <family val="1"/>
      <charset val="129"/>
    </font>
    <font>
      <b/>
      <sz val="13"/>
      <color indexed="8"/>
      <name val="바탕"/>
      <family val="1"/>
      <charset val="129"/>
    </font>
    <font>
      <sz val="9.6"/>
      <color indexed="8"/>
      <name val="바탕"/>
      <family val="1"/>
      <charset val="129"/>
    </font>
    <font>
      <b/>
      <sz val="14"/>
      <color indexed="8"/>
      <name val="바탕"/>
      <family val="1"/>
      <charset val="129"/>
    </font>
    <font>
      <sz val="14"/>
      <color indexed="8"/>
      <name val="바탕"/>
      <family val="1"/>
      <charset val="129"/>
    </font>
    <font>
      <b/>
      <sz val="13"/>
      <color indexed="8"/>
      <name val="신명 신명조,한컴돋움"/>
      <family val="3"/>
      <charset val="129"/>
    </font>
    <font>
      <sz val="13"/>
      <color indexed="8"/>
      <name val="신명 신명조,한컴돋움"/>
      <family val="3"/>
      <charset val="129"/>
    </font>
    <font>
      <sz val="14"/>
      <color indexed="8"/>
      <name val="신명 신명조,한컴돋움"/>
      <family val="3"/>
      <charset val="129"/>
    </font>
    <font>
      <b/>
      <sz val="16"/>
      <color indexed="8"/>
      <name val="신명 신명조,한컴돋움"/>
      <family val="3"/>
      <charset val="129"/>
    </font>
    <font>
      <sz val="13"/>
      <name val="돋움"/>
      <family val="3"/>
      <charset val="129"/>
    </font>
    <font>
      <sz val="12"/>
      <name val="돋움"/>
      <family val="3"/>
      <charset val="129"/>
    </font>
    <font>
      <b/>
      <sz val="13"/>
      <color indexed="8"/>
      <name val="돋움체"/>
      <family val="3"/>
      <charset val="129"/>
    </font>
    <font>
      <sz val="13"/>
      <color indexed="8"/>
      <name val="돋움체"/>
      <family val="3"/>
      <charset val="129"/>
    </font>
    <font>
      <b/>
      <sz val="14"/>
      <name val="돋움"/>
      <family val="3"/>
      <charset val="129"/>
    </font>
    <font>
      <sz val="12"/>
      <color indexed="8"/>
      <name val="바탕"/>
      <family val="1"/>
      <charset val="129"/>
    </font>
    <font>
      <sz val="11"/>
      <color indexed="8"/>
      <name val="바탕"/>
      <family val="1"/>
      <charset val="129"/>
    </font>
    <font>
      <sz val="13"/>
      <name val="바탕"/>
      <family val="1"/>
      <charset val="129"/>
    </font>
    <font>
      <sz val="11"/>
      <color indexed="8"/>
      <name val="굴림체"/>
      <family val="3"/>
      <charset val="129"/>
    </font>
    <font>
      <sz val="14"/>
      <name val="돋움"/>
      <family val="3"/>
      <charset val="129"/>
    </font>
    <font>
      <b/>
      <sz val="12"/>
      <color indexed="8"/>
      <name val="굴림체"/>
      <family val="3"/>
      <charset val="129"/>
    </font>
    <font>
      <b/>
      <sz val="14"/>
      <color indexed="8"/>
      <name val="굴림체"/>
      <family val="3"/>
      <charset val="129"/>
    </font>
    <font>
      <sz val="14"/>
      <name val="바탕"/>
      <family val="1"/>
      <charset val="129"/>
    </font>
    <font>
      <sz val="14"/>
      <name val="한컴바탕"/>
      <family val="1"/>
      <charset val="129"/>
    </font>
    <font>
      <b/>
      <sz val="16"/>
      <name val="한컴바탕"/>
      <family val="1"/>
      <charset val="129"/>
    </font>
    <font>
      <b/>
      <sz val="14"/>
      <name val="한컴바탕"/>
      <family val="1"/>
      <charset val="129"/>
    </font>
    <font>
      <sz val="14"/>
      <color indexed="8"/>
      <name val="한컴바탕"/>
      <family val="1"/>
      <charset val="129"/>
    </font>
    <font>
      <sz val="24"/>
      <name val="HY견명조"/>
      <family val="1"/>
      <charset val="129"/>
    </font>
    <font>
      <b/>
      <sz val="12"/>
      <color indexed="8"/>
      <name val="바탕"/>
      <family val="1"/>
      <charset val="129"/>
    </font>
    <font>
      <b/>
      <sz val="12"/>
      <name val="돋움"/>
      <family val="3"/>
      <charset val="129"/>
    </font>
    <font>
      <sz val="16"/>
      <name val="한컴바탕"/>
      <family val="1"/>
      <charset val="129"/>
    </font>
    <font>
      <sz val="17"/>
      <name val="한컴바탕"/>
      <family val="1"/>
      <charset val="129"/>
    </font>
    <font>
      <b/>
      <sz val="18"/>
      <name val="한컴바탕"/>
      <family val="1"/>
      <charset val="129"/>
    </font>
    <font>
      <sz val="14"/>
      <color indexed="8"/>
      <name val="돋움"/>
      <family val="3"/>
      <charset val="129"/>
    </font>
    <font>
      <sz val="14"/>
      <color indexed="8"/>
      <name val="함초롬바탕"/>
      <family val="1"/>
      <charset val="129"/>
    </font>
    <font>
      <sz val="16"/>
      <color indexed="8"/>
      <name val="바탕"/>
      <family val="1"/>
      <charset val="129"/>
    </font>
    <font>
      <sz val="20"/>
      <name val="HY견명조"/>
      <family val="1"/>
      <charset val="129"/>
    </font>
    <font>
      <sz val="17"/>
      <name val="돋움"/>
      <family val="3"/>
      <charset val="129"/>
    </font>
    <font>
      <sz val="17"/>
      <name val="HY견명조"/>
      <family val="1"/>
      <charset val="129"/>
    </font>
    <font>
      <sz val="18"/>
      <color indexed="8"/>
      <name val="바탕"/>
      <family val="1"/>
      <charset val="129"/>
    </font>
    <font>
      <sz val="14"/>
      <color indexed="8"/>
      <name val="신명조체"/>
      <family val="3"/>
      <charset val="129"/>
    </font>
    <font>
      <sz val="18"/>
      <color indexed="8"/>
      <name val="신명 신명조,한컴돋움"/>
      <family val="3"/>
      <charset val="129"/>
    </font>
    <font>
      <b/>
      <sz val="26"/>
      <name val="HY견명조"/>
      <family val="1"/>
      <charset val="129"/>
    </font>
    <font>
      <b/>
      <sz val="26"/>
      <name val="맑은 고딕"/>
      <family val="3"/>
      <charset val="129"/>
    </font>
    <font>
      <sz val="16"/>
      <name val="맑은 고딕"/>
      <family val="3"/>
      <charset val="129"/>
    </font>
    <font>
      <sz val="15"/>
      <name val="바탕"/>
      <family val="1"/>
      <charset val="129"/>
    </font>
    <font>
      <sz val="15"/>
      <color indexed="8"/>
      <name val="맑은 고딕"/>
      <family val="3"/>
      <charset val="129"/>
    </font>
    <font>
      <sz val="15"/>
      <color indexed="8"/>
      <name val="돋움"/>
      <family val="3"/>
      <charset val="129"/>
    </font>
    <font>
      <sz val="15"/>
      <name val="맑은 고딕"/>
      <family val="3"/>
      <charset val="129"/>
    </font>
    <font>
      <sz val="15"/>
      <name val="돋움"/>
      <family val="3"/>
      <charset val="129"/>
    </font>
    <font>
      <sz val="15"/>
      <name val="한컴바탕"/>
      <family val="1"/>
      <charset val="129"/>
    </font>
    <font>
      <sz val="10"/>
      <color indexed="8"/>
      <name val="돋움"/>
      <family val="3"/>
      <charset val="129"/>
    </font>
    <font>
      <b/>
      <sz val="10"/>
      <color indexed="8"/>
      <name val="돋움"/>
      <family val="3"/>
      <charset val="129"/>
    </font>
    <font>
      <sz val="10"/>
      <color indexed="8"/>
      <name val="돋움체"/>
      <family val="3"/>
      <charset val="129"/>
    </font>
    <font>
      <sz val="11"/>
      <name val="견고딕"/>
      <family val="3"/>
      <charset val="129"/>
    </font>
    <font>
      <sz val="11"/>
      <name val="휴먼명조"/>
      <family val="3"/>
      <charset val="129"/>
    </font>
    <font>
      <sz val="12"/>
      <name val="휴먼명조"/>
      <family val="3"/>
      <charset val="129"/>
    </font>
    <font>
      <sz val="13"/>
      <name val="휴먼명조"/>
      <family val="3"/>
      <charset val="129"/>
    </font>
    <font>
      <sz val="14"/>
      <color indexed="8"/>
      <name val="휴먼명조"/>
      <family val="3"/>
      <charset val="129"/>
    </font>
    <font>
      <b/>
      <sz val="13.5"/>
      <color indexed="8"/>
      <name val="휴먼명조"/>
      <family val="3"/>
      <charset val="129"/>
    </font>
    <font>
      <sz val="13.5"/>
      <color indexed="8"/>
      <name val="휴먼명조"/>
      <family val="3"/>
      <charset val="129"/>
    </font>
    <font>
      <u/>
      <sz val="13.5"/>
      <color indexed="8"/>
      <name val="휴먼명조"/>
      <family val="3"/>
      <charset val="129"/>
    </font>
    <font>
      <b/>
      <sz val="12"/>
      <color indexed="8"/>
      <name val="한컴바탕"/>
      <family val="1"/>
      <charset val="129"/>
    </font>
    <font>
      <b/>
      <sz val="20"/>
      <name val="바탕"/>
      <family val="1"/>
      <charset val="129"/>
    </font>
    <font>
      <sz val="12"/>
      <name val="바탕"/>
      <family val="1"/>
      <charset val="129"/>
    </font>
    <font>
      <sz val="16"/>
      <name val="바탕"/>
      <family val="1"/>
      <charset val="129"/>
    </font>
    <font>
      <sz val="14"/>
      <name val="바탕체"/>
      <family val="1"/>
      <charset val="129"/>
    </font>
    <font>
      <sz val="10"/>
      <name val="바탕"/>
      <family val="1"/>
      <charset val="129"/>
    </font>
    <font>
      <sz val="13.5"/>
      <name val="바탕"/>
      <family val="1"/>
      <charset val="129"/>
    </font>
    <font>
      <sz val="11"/>
      <name val="바탕"/>
      <family val="1"/>
      <charset val="129"/>
    </font>
    <font>
      <b/>
      <sz val="12"/>
      <name val="바탕"/>
      <family val="1"/>
      <charset val="129"/>
    </font>
    <font>
      <b/>
      <sz val="16"/>
      <name val="바탕"/>
      <family val="1"/>
      <charset val="129"/>
    </font>
    <font>
      <b/>
      <sz val="9"/>
      <color indexed="8"/>
      <name val="바탕"/>
      <family val="1"/>
      <charset val="129"/>
    </font>
    <font>
      <b/>
      <sz val="13"/>
      <color indexed="81"/>
      <name val="돋움"/>
      <family val="3"/>
      <charset val="129"/>
    </font>
    <font>
      <b/>
      <sz val="13"/>
      <color indexed="81"/>
      <name val="Tahoma"/>
      <family val="2"/>
    </font>
    <font>
      <sz val="10"/>
      <color indexed="8"/>
      <name val="맑은 고딕"/>
      <family val="3"/>
      <charset val="129"/>
    </font>
    <font>
      <b/>
      <sz val="10"/>
      <name val="한컴바탕"/>
      <family val="1"/>
      <charset val="129"/>
    </font>
    <font>
      <sz val="10"/>
      <color rgb="FF000000"/>
      <name val="돋움"/>
      <family val="3"/>
      <charset val="129"/>
    </font>
    <font>
      <b/>
      <sz val="11"/>
      <color rgb="FFFF0000"/>
      <name val="돋움"/>
      <family val="3"/>
      <charset val="129"/>
    </font>
    <font>
      <sz val="14"/>
      <color rgb="FF000000"/>
      <name val="신명조체"/>
      <family val="3"/>
      <charset val="129"/>
    </font>
    <font>
      <b/>
      <sz val="24"/>
      <color rgb="FF000000"/>
      <name val="HY견명조"/>
      <family val="1"/>
      <charset val="129"/>
    </font>
    <font>
      <sz val="11"/>
      <color rgb="FF000000"/>
      <name val="돋움"/>
      <family val="3"/>
      <charset val="129"/>
    </font>
    <font>
      <sz val="1"/>
      <color rgb="FFFF0000"/>
      <name val="돋움"/>
      <family val="3"/>
      <charset val="129"/>
    </font>
    <font>
      <sz val="16"/>
      <color rgb="FF000000"/>
      <name val="HY견고딕"/>
      <family val="1"/>
      <charset val="129"/>
    </font>
    <font>
      <sz val="9"/>
      <color rgb="FF000000"/>
      <name val="돋움"/>
      <family val="3"/>
      <charset val="129"/>
    </font>
    <font>
      <b/>
      <sz val="11"/>
      <color rgb="FF000000"/>
      <name val="돋움"/>
      <family val="3"/>
      <charset val="129"/>
    </font>
    <font>
      <b/>
      <sz val="10"/>
      <color rgb="FF000000"/>
      <name val="돋움"/>
      <family val="3"/>
      <charset val="129"/>
    </font>
    <font>
      <sz val="8"/>
      <color rgb="FF000000"/>
      <name val="돋움체"/>
      <family val="3"/>
      <charset val="129"/>
    </font>
    <font>
      <sz val="10"/>
      <color rgb="FF000000"/>
      <name val="돋움체"/>
      <family val="3"/>
      <charset val="129"/>
    </font>
    <font>
      <sz val="14"/>
      <color rgb="FF000000"/>
      <name val="돋움"/>
      <family val="3"/>
      <charset val="129"/>
    </font>
    <font>
      <sz val="15"/>
      <color rgb="FF000000"/>
      <name val="맑은 고딕"/>
      <family val="3"/>
      <charset val="129"/>
    </font>
    <font>
      <sz val="16"/>
      <color theme="1"/>
      <name val="바탕"/>
      <family val="1"/>
      <charset val="129"/>
    </font>
  </fonts>
  <fills count="12">
    <fill>
      <patternFill patternType="none"/>
    </fill>
    <fill>
      <patternFill patternType="gray125"/>
    </fill>
    <fill>
      <patternFill patternType="solid">
        <fgColor indexed="9"/>
        <bgColor indexed="64"/>
      </patternFill>
    </fill>
    <fill>
      <patternFill patternType="solid">
        <fgColor indexed="58"/>
        <bgColor indexed="64"/>
      </patternFill>
    </fill>
    <fill>
      <patternFill patternType="solid">
        <fgColor indexed="14"/>
        <bgColor indexed="64"/>
      </patternFill>
    </fill>
    <fill>
      <patternFill patternType="solid">
        <fgColor indexed="22"/>
        <bgColor indexed="64"/>
      </patternFill>
    </fill>
    <fill>
      <patternFill patternType="solid">
        <fgColor indexed="42"/>
        <bgColor indexed="64"/>
      </patternFill>
    </fill>
    <fill>
      <patternFill patternType="solid">
        <fgColor indexed="13"/>
        <bgColor indexed="64"/>
      </patternFill>
    </fill>
    <fill>
      <patternFill patternType="solid">
        <fgColor indexed="51"/>
        <bgColor indexed="64"/>
      </patternFill>
    </fill>
    <fill>
      <patternFill patternType="solid">
        <fgColor indexed="41"/>
        <bgColor indexed="64"/>
      </patternFill>
    </fill>
    <fill>
      <patternFill patternType="solid">
        <fgColor indexed="47"/>
        <bgColor indexed="64"/>
      </patternFill>
    </fill>
    <fill>
      <patternFill patternType="solid">
        <fgColor rgb="FFFFC000"/>
        <bgColor indexed="64"/>
      </patternFill>
    </fill>
  </fills>
  <borders count="1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top style="thin">
        <color indexed="64"/>
      </top>
      <bottom style="double">
        <color indexed="64"/>
      </bottom>
      <diagonal/>
    </border>
    <border>
      <left style="medium">
        <color indexed="8"/>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right style="medium">
        <color indexed="64"/>
      </right>
      <top style="thin">
        <color indexed="64"/>
      </top>
      <bottom style="thin">
        <color indexed="64"/>
      </bottom>
      <diagonal/>
    </border>
    <border>
      <left/>
      <right style="medium">
        <color indexed="64"/>
      </right>
      <top/>
      <bottom style="medium">
        <color indexed="64"/>
      </bottom>
      <diagonal/>
    </border>
    <border>
      <left style="medium">
        <color indexed="8"/>
      </left>
      <right style="double">
        <color indexed="8"/>
      </right>
      <top style="medium">
        <color indexed="8"/>
      </top>
      <bottom style="thin">
        <color indexed="8"/>
      </bottom>
      <diagonal/>
    </border>
    <border>
      <left style="medium">
        <color indexed="8"/>
      </left>
      <right style="double">
        <color indexed="8"/>
      </right>
      <top style="thin">
        <color indexed="8"/>
      </top>
      <bottom style="thin">
        <color indexed="8"/>
      </bottom>
      <diagonal/>
    </border>
    <border>
      <left style="medium">
        <color indexed="8"/>
      </left>
      <right style="double">
        <color indexed="8"/>
      </right>
      <top style="thin">
        <color indexed="8"/>
      </top>
      <bottom style="medium">
        <color indexed="8"/>
      </bottom>
      <diagonal/>
    </border>
    <border>
      <left style="thin">
        <color indexed="8"/>
      </left>
      <right style="thin">
        <color indexed="8"/>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right style="medium">
        <color indexed="8"/>
      </right>
      <top/>
      <bottom/>
      <diagonal/>
    </border>
    <border>
      <left style="double">
        <color indexed="8"/>
      </left>
      <right/>
      <top style="thin">
        <color indexed="8"/>
      </top>
      <bottom style="thin">
        <color indexed="8"/>
      </bottom>
      <diagonal/>
    </border>
    <border>
      <left style="double">
        <color indexed="8"/>
      </left>
      <right/>
      <top style="thin">
        <color indexed="8"/>
      </top>
      <bottom style="medium">
        <color indexed="8"/>
      </bottom>
      <diagonal/>
    </border>
    <border>
      <left style="medium">
        <color indexed="8"/>
      </left>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medium">
        <color indexed="8"/>
      </right>
      <top style="thin">
        <color indexed="8"/>
      </top>
      <bottom style="thin">
        <color indexed="8"/>
      </bottom>
      <diagonal/>
    </border>
    <border>
      <left style="medium">
        <color indexed="64"/>
      </left>
      <right/>
      <top/>
      <bottom style="medium">
        <color indexed="8"/>
      </bottom>
      <diagonal/>
    </border>
    <border>
      <left/>
      <right style="medium">
        <color indexed="64"/>
      </right>
      <top/>
      <bottom style="medium">
        <color indexed="8"/>
      </bottom>
      <diagonal/>
    </border>
    <border>
      <left/>
      <right/>
      <top style="medium">
        <color indexed="8"/>
      </top>
      <bottom/>
      <diagonal/>
    </border>
    <border>
      <left style="double">
        <color indexed="8"/>
      </left>
      <right/>
      <top style="medium">
        <color indexed="8"/>
      </top>
      <bottom style="thin">
        <color indexed="8"/>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thin">
        <color indexed="64"/>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8"/>
      </left>
      <right style="thin">
        <color indexed="8"/>
      </right>
      <top style="thin">
        <color indexed="8"/>
      </top>
      <bottom/>
      <diagonal/>
    </border>
    <border>
      <left style="medium">
        <color indexed="8"/>
      </left>
      <right style="thin">
        <color indexed="8"/>
      </right>
      <top/>
      <bottom/>
      <diagonal/>
    </border>
    <border>
      <left style="medium">
        <color indexed="8"/>
      </left>
      <right style="thin">
        <color indexed="8"/>
      </right>
      <top/>
      <bottom style="thin">
        <color indexed="8"/>
      </bottom>
      <diagonal/>
    </border>
    <border>
      <left/>
      <right style="thin">
        <color indexed="8"/>
      </right>
      <top style="thin">
        <color indexed="8"/>
      </top>
      <bottom style="thin">
        <color indexed="8"/>
      </bottom>
      <diagonal/>
    </border>
    <border>
      <left style="thin">
        <color indexed="64"/>
      </left>
      <right style="medium">
        <color indexed="64"/>
      </right>
      <top style="thin">
        <color indexed="64"/>
      </top>
      <bottom style="thin">
        <color indexed="64"/>
      </bottom>
      <diagonal/>
    </border>
    <border>
      <left style="medium">
        <color indexed="8"/>
      </left>
      <right/>
      <top style="medium">
        <color indexed="8"/>
      </top>
      <bottom/>
      <diagonal/>
    </border>
    <border>
      <left style="medium">
        <color indexed="8"/>
      </left>
      <right/>
      <top/>
      <bottom style="thin">
        <color indexed="8"/>
      </bottom>
      <diagonal/>
    </border>
    <border>
      <left/>
      <right/>
      <top/>
      <bottom style="thin">
        <color indexed="8"/>
      </bottom>
      <diagonal/>
    </border>
    <border>
      <left/>
      <right/>
      <top/>
      <bottom style="medium">
        <color indexed="8"/>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style="medium">
        <color indexed="64"/>
      </right>
      <top style="thin">
        <color indexed="64"/>
      </top>
      <bottom/>
      <diagonal/>
    </border>
    <border>
      <left/>
      <right/>
      <top style="medium">
        <color indexed="8"/>
      </top>
      <bottom style="thin">
        <color indexed="8"/>
      </bottom>
      <diagonal/>
    </border>
    <border>
      <left/>
      <right style="medium">
        <color indexed="8"/>
      </right>
      <top style="medium">
        <color indexed="8"/>
      </top>
      <bottom style="thin">
        <color indexed="8"/>
      </bottom>
      <diagonal/>
    </border>
    <border>
      <left/>
      <right/>
      <top style="thin">
        <color indexed="8"/>
      </top>
      <bottom style="medium">
        <color indexed="8"/>
      </bottom>
      <diagonal/>
    </border>
    <border>
      <left/>
      <right style="medium">
        <color indexed="8"/>
      </right>
      <top style="thin">
        <color indexed="8"/>
      </top>
      <bottom style="medium">
        <color indexed="8"/>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hair">
        <color indexed="64"/>
      </top>
      <bottom/>
      <diagonal/>
    </border>
    <border>
      <left style="thin">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rgb="FFA6A6A6"/>
      </left>
      <right/>
      <top style="thin">
        <color rgb="FFA6A6A6"/>
      </top>
      <bottom style="medium">
        <color rgb="FF595959"/>
      </bottom>
      <diagonal/>
    </border>
    <border>
      <left/>
      <right style="thin">
        <color rgb="FFA6A6A6"/>
      </right>
      <top/>
      <bottom/>
      <diagonal/>
    </border>
    <border>
      <left/>
      <right/>
      <top/>
      <bottom style="medium">
        <color rgb="FF595959"/>
      </bottom>
      <diagonal/>
    </border>
    <border>
      <left/>
      <right style="thin">
        <color rgb="FFA6A6A6"/>
      </right>
      <top/>
      <bottom style="medium">
        <color rgb="FF595959"/>
      </bottom>
      <diagonal/>
    </border>
    <border>
      <left style="thin">
        <color rgb="FFA6A6A6"/>
      </left>
      <right/>
      <top style="medium">
        <color rgb="FF595959"/>
      </top>
      <bottom/>
      <diagonal/>
    </border>
    <border>
      <left style="thin">
        <color rgb="FFA6A6A6"/>
      </left>
      <right/>
      <top/>
      <bottom style="thin">
        <color rgb="FFA6A6A6"/>
      </bottom>
      <diagonal/>
    </border>
    <border>
      <left/>
      <right/>
      <top/>
      <bottom style="thin">
        <color rgb="FFA6A6A6"/>
      </bottom>
      <diagonal/>
    </border>
    <border>
      <left/>
      <right/>
      <top style="thin">
        <color rgb="FFA6A6A6"/>
      </top>
      <bottom style="medium">
        <color rgb="FF595959"/>
      </bottom>
      <diagonal/>
    </border>
    <border>
      <left/>
      <right/>
      <top style="medium">
        <color rgb="FF595959"/>
      </top>
      <bottom style="medium">
        <color rgb="FF595959"/>
      </bottom>
      <diagonal/>
    </border>
    <border>
      <left style="thin">
        <color rgb="FFA6A6A6"/>
      </left>
      <right/>
      <top style="thin">
        <color rgb="FFA6A6A6"/>
      </top>
      <bottom/>
      <diagonal/>
    </border>
    <border>
      <left/>
      <right/>
      <top style="thin">
        <color rgb="FFA6A6A6"/>
      </top>
      <bottom/>
      <diagonal/>
    </border>
    <border>
      <left/>
      <right/>
      <top style="medium">
        <color rgb="FF595959"/>
      </top>
      <bottom/>
      <diagonal/>
    </border>
    <border>
      <left/>
      <right style="thin">
        <color rgb="FFA6A6A6"/>
      </right>
      <top style="medium">
        <color rgb="FF595959"/>
      </top>
      <bottom/>
      <diagonal/>
    </border>
    <border>
      <left/>
      <right style="thin">
        <color rgb="FF595959"/>
      </right>
      <top style="medium">
        <color rgb="FF595959"/>
      </top>
      <bottom/>
      <diagonal/>
    </border>
    <border>
      <left/>
      <right style="thin">
        <color rgb="FF595959"/>
      </right>
      <top/>
      <bottom style="thin">
        <color rgb="FF595959"/>
      </bottom>
      <diagonal/>
    </border>
    <border>
      <left style="thin">
        <color rgb="FF595959"/>
      </left>
      <right/>
      <top style="medium">
        <color rgb="FF595959"/>
      </top>
      <bottom/>
      <diagonal/>
    </border>
    <border>
      <left style="thin">
        <color rgb="FF595959"/>
      </left>
      <right/>
      <top/>
      <bottom style="thin">
        <color rgb="FFA6A6A6"/>
      </bottom>
      <diagonal/>
    </border>
    <border>
      <left/>
      <right style="thin">
        <color rgb="FF595959"/>
      </right>
      <top/>
      <bottom style="thin">
        <color rgb="FFA6A6A6"/>
      </bottom>
      <diagonal/>
    </border>
    <border>
      <left/>
      <right style="thin">
        <color rgb="FF595959"/>
      </right>
      <top style="thin">
        <color rgb="FF595959"/>
      </top>
      <bottom/>
      <diagonal/>
    </border>
    <border>
      <left style="thin">
        <color rgb="FF595959"/>
      </left>
      <right/>
      <top style="thin">
        <color rgb="FFA6A6A6"/>
      </top>
      <bottom/>
      <diagonal/>
    </border>
    <border>
      <left/>
      <right style="thin">
        <color rgb="FF595959"/>
      </right>
      <top style="thin">
        <color rgb="FFA6A6A6"/>
      </top>
      <bottom/>
      <diagonal/>
    </border>
    <border>
      <left/>
      <right/>
      <top style="thick">
        <color rgb="FF595959"/>
      </top>
      <bottom/>
      <diagonal/>
    </border>
    <border>
      <left style="thin">
        <color rgb="FF595959"/>
      </left>
      <right/>
      <top/>
      <bottom style="thin">
        <color rgb="FF595959"/>
      </bottom>
      <diagonal/>
    </border>
    <border>
      <left/>
      <right/>
      <top/>
      <bottom style="thin">
        <color rgb="FF595959"/>
      </bottom>
      <diagonal/>
    </border>
    <border>
      <left/>
      <right/>
      <top style="thin">
        <color rgb="FF595959"/>
      </top>
      <bottom/>
      <diagonal/>
    </border>
    <border>
      <left/>
      <right/>
      <top style="medium">
        <color rgb="FF595959"/>
      </top>
      <bottom style="thin">
        <color rgb="FFA6A6A6"/>
      </bottom>
      <diagonal/>
    </border>
    <border>
      <left/>
      <right style="thin">
        <color rgb="FFA6A6A6"/>
      </right>
      <top style="thin">
        <color rgb="FFA6A6A6"/>
      </top>
      <bottom style="medium">
        <color rgb="FF595959"/>
      </bottom>
      <diagonal/>
    </border>
    <border>
      <left/>
      <right style="thin">
        <color rgb="FFA6A6A6"/>
      </right>
      <top/>
      <bottom style="thin">
        <color rgb="FFA6A6A6"/>
      </bottom>
      <diagonal/>
    </border>
    <border>
      <left/>
      <right/>
      <top/>
      <bottom style="thick">
        <color rgb="FF595959"/>
      </bottom>
      <diagonal/>
    </border>
    <border>
      <left style="thin">
        <color rgb="FFA6A6A6"/>
      </left>
      <right/>
      <top style="medium">
        <color rgb="FF595959"/>
      </top>
      <bottom style="thin">
        <color rgb="FFA6A6A6"/>
      </bottom>
      <diagonal/>
    </border>
    <border>
      <left/>
      <right style="thin">
        <color rgb="FFA6A6A6"/>
      </right>
      <top style="medium">
        <color rgb="FF595959"/>
      </top>
      <bottom style="thin">
        <color rgb="FFA6A6A6"/>
      </bottom>
      <diagonal/>
    </border>
  </borders>
  <cellStyleXfs count="61">
    <xf numFmtId="0" fontId="0" fillId="0" borderId="0">
      <alignment vertical="center"/>
    </xf>
    <xf numFmtId="0" fontId="12" fillId="0" borderId="0"/>
    <xf numFmtId="0" fontId="12" fillId="0" borderId="0"/>
    <xf numFmtId="0" fontId="11" fillId="0" borderId="0"/>
    <xf numFmtId="0" fontId="11" fillId="0" borderId="0" applyFont="0" applyFill="0" applyBorder="0" applyAlignment="0" applyProtection="0"/>
    <xf numFmtId="0" fontId="11"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8" fillId="0" borderId="0"/>
    <xf numFmtId="0" fontId="17" fillId="0" borderId="0" applyFont="0" applyFill="0" applyBorder="0" applyAlignment="0" applyProtection="0"/>
    <xf numFmtId="0" fontId="17" fillId="0" borderId="0" applyFont="0" applyFill="0" applyBorder="0" applyAlignment="0" applyProtection="0"/>
    <xf numFmtId="0" fontId="17" fillId="0" borderId="0"/>
    <xf numFmtId="0" fontId="19" fillId="0" borderId="0"/>
    <xf numFmtId="181" fontId="20" fillId="0" borderId="0">
      <protection locked="0"/>
    </xf>
    <xf numFmtId="0" fontId="11" fillId="0" borderId="0" applyFont="0" applyFill="0" applyBorder="0" applyAlignment="0" applyProtection="0"/>
    <xf numFmtId="0" fontId="11" fillId="0" borderId="0" applyFont="0" applyFill="0" applyBorder="0" applyAlignment="0" applyProtection="0"/>
    <xf numFmtId="181" fontId="20" fillId="0" borderId="0">
      <protection locked="0"/>
    </xf>
    <xf numFmtId="0" fontId="11" fillId="0" borderId="0" applyFont="0" applyFill="0" applyBorder="0" applyAlignment="0" applyProtection="0"/>
    <xf numFmtId="0" fontId="11" fillId="0" borderId="0" applyFont="0" applyFill="0" applyBorder="0" applyAlignment="0" applyProtection="0"/>
    <xf numFmtId="0" fontId="21" fillId="0" borderId="0"/>
    <xf numFmtId="181" fontId="20" fillId="0" borderId="0">
      <protection locked="0"/>
    </xf>
    <xf numFmtId="41" fontId="11" fillId="0" borderId="0" applyFont="0" applyFill="0" applyBorder="0" applyAlignment="0" applyProtection="0"/>
    <xf numFmtId="43" fontId="11" fillId="0" borderId="0" applyFont="0" applyFill="0" applyBorder="0" applyAlignment="0" applyProtection="0"/>
    <xf numFmtId="181" fontId="20" fillId="0" borderId="0">
      <protection locked="0"/>
    </xf>
    <xf numFmtId="38" fontId="22" fillId="2" borderId="0" applyNumberFormat="0" applyBorder="0" applyAlignment="0" applyProtection="0"/>
    <xf numFmtId="0" fontId="23" fillId="0" borderId="0">
      <alignment horizontal="left"/>
    </xf>
    <xf numFmtId="0" fontId="24" fillId="0" borderId="1" applyNumberFormat="0" applyAlignment="0" applyProtection="0">
      <alignment horizontal="left" vertical="center"/>
    </xf>
    <xf numFmtId="0" fontId="24" fillId="0" borderId="2">
      <alignment horizontal="left" vertical="center"/>
    </xf>
    <xf numFmtId="181" fontId="25" fillId="0" borderId="0">
      <protection locked="0"/>
    </xf>
    <xf numFmtId="181" fontId="25" fillId="0" borderId="0">
      <protection locked="0"/>
    </xf>
    <xf numFmtId="10" fontId="22" fillId="2" borderId="3" applyNumberFormat="0" applyBorder="0" applyAlignment="0" applyProtection="0"/>
    <xf numFmtId="0" fontId="26" fillId="0" borderId="4"/>
    <xf numFmtId="180" fontId="1" fillId="0" borderId="0"/>
    <xf numFmtId="0" fontId="11" fillId="0" borderId="0"/>
    <xf numFmtId="181" fontId="20" fillId="0" borderId="0">
      <protection locked="0"/>
    </xf>
    <xf numFmtId="10" fontId="11" fillId="0" borderId="0" applyFont="0" applyFill="0" applyBorder="0" applyAlignment="0" applyProtection="0"/>
    <xf numFmtId="0" fontId="11" fillId="3" borderId="0"/>
    <xf numFmtId="0" fontId="26" fillId="0" borderId="0"/>
    <xf numFmtId="0" fontId="27" fillId="0" borderId="0" applyFill="0" applyBorder="0" applyProtection="0">
      <alignment horizontal="centerContinuous" vertical="center"/>
    </xf>
    <xf numFmtId="0" fontId="28" fillId="2" borderId="0" applyFill="0" applyBorder="0" applyProtection="0">
      <alignment horizontal="center" vertical="center"/>
    </xf>
    <xf numFmtId="181" fontId="20" fillId="0" borderId="5">
      <protection locked="0"/>
    </xf>
    <xf numFmtId="0" fontId="11" fillId="0" borderId="0" applyFont="0" applyFill="0" applyBorder="0" applyAlignment="0" applyProtection="0"/>
    <xf numFmtId="0" fontId="11" fillId="0" borderId="0" applyFont="0" applyFill="0" applyBorder="0" applyAlignment="0" applyProtection="0"/>
    <xf numFmtId="0" fontId="7" fillId="0" borderId="0" applyNumberFormat="0" applyFill="0" applyBorder="0" applyAlignment="0" applyProtection="0">
      <alignment vertical="top"/>
      <protection locked="0"/>
    </xf>
    <xf numFmtId="40" fontId="13" fillId="0" borderId="0" applyFont="0" applyFill="0" applyBorder="0" applyAlignment="0" applyProtection="0"/>
    <xf numFmtId="38"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9" fontId="14" fillId="2" borderId="0" applyFill="0" applyBorder="0" applyProtection="0">
      <alignment horizontal="right"/>
    </xf>
    <xf numFmtId="10" fontId="14" fillId="0" borderId="0" applyFill="0" applyBorder="0" applyProtection="0">
      <alignment horizontal="right"/>
    </xf>
    <xf numFmtId="0" fontId="15" fillId="0" borderId="0"/>
    <xf numFmtId="41" fontId="1" fillId="0" borderId="0" applyFont="0" applyFill="0" applyBorder="0" applyAlignment="0" applyProtection="0">
      <alignment vertical="center"/>
    </xf>
    <xf numFmtId="0" fontId="11" fillId="0" borderId="0"/>
    <xf numFmtId="178" fontId="12" fillId="0" borderId="0" applyFont="0" applyFill="0" applyBorder="0" applyAlignment="0" applyProtection="0"/>
    <xf numFmtId="182" fontId="12" fillId="2" borderId="0" applyFill="0" applyBorder="0" applyProtection="0">
      <alignment horizontal="right"/>
    </xf>
    <xf numFmtId="179" fontId="12" fillId="0" borderId="0" applyFont="0" applyFill="0" applyBorder="0" applyAlignment="0" applyProtection="0"/>
    <xf numFmtId="0" fontId="12" fillId="0" borderId="0"/>
    <xf numFmtId="0" fontId="1" fillId="0" borderId="0"/>
    <xf numFmtId="0" fontId="1" fillId="0" borderId="0"/>
    <xf numFmtId="0" fontId="16" fillId="0" borderId="0"/>
    <xf numFmtId="0" fontId="16" fillId="0" borderId="0" applyProtection="0"/>
  </cellStyleXfs>
  <cellXfs count="474">
    <xf numFmtId="0" fontId="0" fillId="0" borderId="0" xfId="0">
      <alignment vertical="center"/>
    </xf>
    <xf numFmtId="0" fontId="3" fillId="0" borderId="0" xfId="0" applyFont="1" applyBorder="1" applyAlignment="1">
      <alignment horizontal="justify" vertical="center" wrapText="1"/>
    </xf>
    <xf numFmtId="0" fontId="0" fillId="0" borderId="6" xfId="0" applyBorder="1">
      <alignment vertical="center"/>
    </xf>
    <xf numFmtId="0" fontId="0" fillId="0" borderId="0" xfId="0" applyBorder="1">
      <alignment vertical="center"/>
    </xf>
    <xf numFmtId="0" fontId="0" fillId="4" borderId="0" xfId="0" applyFill="1">
      <alignment vertical="center"/>
    </xf>
    <xf numFmtId="0" fontId="0" fillId="4" borderId="7" xfId="0" applyFill="1" applyBorder="1">
      <alignment vertical="center"/>
    </xf>
    <xf numFmtId="0" fontId="3" fillId="4" borderId="7" xfId="0" applyFont="1" applyFill="1" applyBorder="1" applyAlignment="1">
      <alignment horizontal="justify" vertical="center" wrapText="1"/>
    </xf>
    <xf numFmtId="0" fontId="3" fillId="0" borderId="8" xfId="0" applyFont="1" applyBorder="1" applyAlignment="1">
      <alignment horizontal="center" vertical="center" wrapText="1"/>
    </xf>
    <xf numFmtId="0" fontId="3" fillId="0" borderId="9" xfId="0" applyFont="1" applyBorder="1" applyAlignment="1">
      <alignment horizontal="right" vertical="center" wrapText="1"/>
    </xf>
    <xf numFmtId="0" fontId="31" fillId="0" borderId="0" xfId="0" applyFont="1" applyBorder="1">
      <alignment vertical="center"/>
    </xf>
    <xf numFmtId="0" fontId="3" fillId="0" borderId="10" xfId="0" applyFont="1" applyBorder="1" applyAlignment="1">
      <alignment horizontal="justify" vertical="center" wrapText="1"/>
    </xf>
    <xf numFmtId="0" fontId="31" fillId="0" borderId="11" xfId="0" applyFont="1" applyBorder="1">
      <alignment vertical="center"/>
    </xf>
    <xf numFmtId="0" fontId="31" fillId="0" borderId="10" xfId="0" applyFont="1" applyBorder="1">
      <alignment vertical="center"/>
    </xf>
    <xf numFmtId="0" fontId="10" fillId="0" borderId="4" xfId="0" applyFont="1" applyBorder="1" applyAlignment="1">
      <alignment horizontal="justify" vertical="center" wrapText="1"/>
    </xf>
    <xf numFmtId="176" fontId="3" fillId="0" borderId="9" xfId="0" applyNumberFormat="1" applyFont="1" applyBorder="1" applyAlignment="1">
      <alignment horizontal="right" vertical="center" wrapText="1"/>
    </xf>
    <xf numFmtId="176" fontId="3" fillId="0" borderId="12" xfId="0" applyNumberFormat="1" applyFont="1" applyBorder="1" applyAlignment="1">
      <alignment horizontal="left" vertical="center" wrapText="1" indent="1"/>
    </xf>
    <xf numFmtId="0" fontId="10" fillId="0" borderId="13" xfId="0" applyFont="1" applyBorder="1" applyAlignment="1">
      <alignment horizontal="justify" vertical="center" wrapText="1"/>
    </xf>
    <xf numFmtId="0" fontId="3" fillId="0" borderId="8" xfId="0" applyFont="1" applyBorder="1" applyAlignment="1">
      <alignment horizontal="center" vertical="center" shrinkToFit="1"/>
    </xf>
    <xf numFmtId="0" fontId="32" fillId="0" borderId="14" xfId="0" applyFont="1" applyBorder="1" applyAlignment="1">
      <alignment horizontal="center" vertical="center" wrapText="1"/>
    </xf>
    <xf numFmtId="0" fontId="32" fillId="0" borderId="15" xfId="0" applyFont="1" applyBorder="1" applyAlignment="1">
      <alignment horizontal="center" vertical="center" wrapText="1"/>
    </xf>
    <xf numFmtId="0" fontId="32" fillId="0" borderId="16" xfId="0" applyFont="1" applyBorder="1" applyAlignment="1">
      <alignment horizontal="center" vertical="center" wrapText="1"/>
    </xf>
    <xf numFmtId="0" fontId="33" fillId="0" borderId="0" xfId="0" applyFont="1" applyAlignment="1">
      <alignment horizontal="justify" vertical="center"/>
    </xf>
    <xf numFmtId="176" fontId="3" fillId="0" borderId="2" xfId="0" applyNumberFormat="1" applyFont="1" applyBorder="1" applyAlignment="1">
      <alignment horizontal="left" vertical="center" wrapText="1" indent="1"/>
    </xf>
    <xf numFmtId="0" fontId="34" fillId="0" borderId="0" xfId="0" applyFont="1" applyAlignment="1">
      <alignment horizontal="left" vertical="center"/>
    </xf>
    <xf numFmtId="0" fontId="14" fillId="0" borderId="0" xfId="0" applyFont="1" applyAlignment="1">
      <alignment horizontal="right" vertical="center"/>
    </xf>
    <xf numFmtId="0" fontId="6" fillId="0" borderId="0" xfId="0" applyFont="1">
      <alignment vertical="center"/>
    </xf>
    <xf numFmtId="176" fontId="31" fillId="0" borderId="2" xfId="0" applyNumberFormat="1" applyFont="1" applyBorder="1" applyAlignment="1">
      <alignment horizontal="center" vertical="center"/>
    </xf>
    <xf numFmtId="0" fontId="1" fillId="0" borderId="0" xfId="0" applyFont="1">
      <alignment vertical="center"/>
    </xf>
    <xf numFmtId="0" fontId="3" fillId="0" borderId="0" xfId="0" applyFont="1" applyBorder="1" applyAlignment="1">
      <alignment horizontal="left" vertical="center" wrapText="1"/>
    </xf>
    <xf numFmtId="0" fontId="37" fillId="5" borderId="17" xfId="0" applyFont="1" applyFill="1" applyBorder="1" applyAlignment="1">
      <alignment horizontal="center" vertical="center" wrapText="1"/>
    </xf>
    <xf numFmtId="0" fontId="37" fillId="5" borderId="18" xfId="0" applyFont="1" applyFill="1" applyBorder="1" applyAlignment="1">
      <alignment horizontal="center" vertical="center" wrapText="1"/>
    </xf>
    <xf numFmtId="0" fontId="9" fillId="6" borderId="3" xfId="0" applyFont="1" applyFill="1" applyBorder="1" applyAlignment="1">
      <alignment horizontal="center" vertical="center" shrinkToFit="1"/>
    </xf>
    <xf numFmtId="0" fontId="8" fillId="7" borderId="3" xfId="0" applyFont="1" applyFill="1" applyBorder="1" applyAlignment="1">
      <alignment horizontal="center" vertical="center"/>
    </xf>
    <xf numFmtId="0" fontId="37" fillId="5" borderId="19" xfId="0" applyFont="1" applyFill="1" applyBorder="1" applyAlignment="1">
      <alignment horizontal="center" vertical="center" wrapText="1"/>
    </xf>
    <xf numFmtId="0" fontId="37" fillId="5" borderId="20" xfId="0" applyFont="1" applyFill="1" applyBorder="1" applyAlignment="1">
      <alignment horizontal="center" vertical="center" wrapText="1"/>
    </xf>
    <xf numFmtId="0" fontId="9" fillId="6" borderId="3" xfId="0" applyFont="1" applyFill="1" applyBorder="1" applyAlignment="1">
      <alignment horizontal="center" vertical="center"/>
    </xf>
    <xf numFmtId="0" fontId="8" fillId="7" borderId="3" xfId="0" applyFont="1" applyFill="1" applyBorder="1">
      <alignment vertical="center"/>
    </xf>
    <xf numFmtId="14" fontId="8" fillId="7" borderId="3" xfId="0" applyNumberFormat="1" applyFont="1" applyFill="1" applyBorder="1" applyAlignment="1">
      <alignment horizontal="center" vertical="center"/>
    </xf>
    <xf numFmtId="41" fontId="8" fillId="7" borderId="3" xfId="51" applyFont="1" applyFill="1" applyBorder="1">
      <alignment vertical="center"/>
    </xf>
    <xf numFmtId="0" fontId="9" fillId="8" borderId="3" xfId="0" applyFont="1" applyFill="1" applyBorder="1" applyAlignment="1">
      <alignment horizontal="center" vertical="center"/>
    </xf>
    <xf numFmtId="0" fontId="29" fillId="0" borderId="0" xfId="0" applyFont="1" applyBorder="1" applyAlignment="1">
      <alignment horizontal="left" vertical="top" wrapText="1"/>
    </xf>
    <xf numFmtId="0" fontId="29" fillId="0" borderId="21" xfId="0" applyFont="1" applyBorder="1" applyAlignment="1">
      <alignment horizontal="left" vertical="top" wrapText="1"/>
    </xf>
    <xf numFmtId="0" fontId="29" fillId="0" borderId="0" xfId="0" applyFont="1" applyBorder="1" applyAlignment="1">
      <alignment horizontal="center" wrapText="1"/>
    </xf>
    <xf numFmtId="14" fontId="29" fillId="0" borderId="0" xfId="0" applyNumberFormat="1" applyFont="1" applyBorder="1" applyAlignment="1">
      <alignment horizontal="center" wrapText="1"/>
    </xf>
    <xf numFmtId="0" fontId="40" fillId="0" borderId="0" xfId="0" applyFont="1" applyBorder="1" applyAlignment="1">
      <alignment horizontal="left" vertical="center" wrapText="1"/>
    </xf>
    <xf numFmtId="0" fontId="41" fillId="0" borderId="0" xfId="0" applyFont="1" applyBorder="1" applyAlignment="1">
      <alignment horizontal="right" vertical="center" wrapText="1"/>
    </xf>
    <xf numFmtId="0" fontId="41" fillId="0" borderId="21" xfId="0" applyFont="1" applyBorder="1" applyAlignment="1">
      <alignment horizontal="left" vertical="center" wrapText="1"/>
    </xf>
    <xf numFmtId="0" fontId="32" fillId="0" borderId="22" xfId="0" applyFont="1" applyBorder="1" applyAlignment="1">
      <alignment horizontal="center" vertical="center" wrapText="1"/>
    </xf>
    <xf numFmtId="0" fontId="32" fillId="0" borderId="23" xfId="0" applyFont="1" applyBorder="1" applyAlignment="1">
      <alignment horizontal="center" vertical="center" wrapText="1"/>
    </xf>
    <xf numFmtId="0" fontId="45" fillId="0" borderId="0" xfId="0" applyFont="1" applyAlignment="1">
      <alignment horizontal="justify" vertical="center"/>
    </xf>
    <xf numFmtId="0" fontId="47" fillId="0" borderId="0" xfId="0" applyFont="1">
      <alignment vertical="center"/>
    </xf>
    <xf numFmtId="0" fontId="42" fillId="0" borderId="0" xfId="0" applyFont="1" applyAlignment="1">
      <alignment horizontal="left" vertical="center" indent="5"/>
    </xf>
    <xf numFmtId="0" fontId="39" fillId="0" borderId="24" xfId="0" applyFont="1" applyBorder="1" applyAlignment="1">
      <alignment horizontal="left" vertical="top" wrapText="1"/>
    </xf>
    <xf numFmtId="0" fontId="29" fillId="0" borderId="21" xfId="0" applyFont="1" applyBorder="1" applyAlignment="1">
      <alignment horizontal="left" wrapText="1"/>
    </xf>
    <xf numFmtId="0" fontId="29" fillId="0" borderId="6" xfId="0" applyFont="1" applyBorder="1" applyAlignment="1">
      <alignment horizontal="left" vertical="top" wrapText="1"/>
    </xf>
    <xf numFmtId="0" fontId="29" fillId="0" borderId="19" xfId="0" applyFont="1" applyBorder="1" applyAlignment="1">
      <alignment horizontal="center" vertical="center" shrinkToFit="1"/>
    </xf>
    <xf numFmtId="0" fontId="29" fillId="0" borderId="0" xfId="0" applyFont="1" applyBorder="1" applyAlignment="1">
      <alignment horizontal="left" wrapText="1"/>
    </xf>
    <xf numFmtId="0" fontId="34" fillId="0" borderId="25" xfId="0" applyFont="1" applyBorder="1" applyAlignment="1">
      <alignment horizontal="center" vertical="center" shrinkToFit="1"/>
    </xf>
    <xf numFmtId="0" fontId="29" fillId="0" borderId="26" xfId="0" applyFont="1" applyBorder="1" applyAlignment="1">
      <alignment horizontal="left" vertical="center" shrinkToFit="1"/>
    </xf>
    <xf numFmtId="0" fontId="29" fillId="0" borderId="27" xfId="0" applyFont="1" applyBorder="1" applyAlignment="1">
      <alignment horizontal="left" vertical="center" shrinkToFit="1"/>
    </xf>
    <xf numFmtId="0" fontId="34" fillId="0" borderId="19" xfId="0" applyFont="1" applyBorder="1" applyAlignment="1">
      <alignment horizontal="center" vertical="center" shrinkToFit="1"/>
    </xf>
    <xf numFmtId="0" fontId="46" fillId="0" borderId="20" xfId="0" applyFont="1" applyBorder="1" applyAlignment="1">
      <alignment vertical="center" shrinkToFit="1"/>
    </xf>
    <xf numFmtId="0" fontId="8" fillId="8" borderId="3" xfId="0" applyFont="1" applyFill="1" applyBorder="1" applyAlignment="1">
      <alignment horizontal="center" vertical="center"/>
    </xf>
    <xf numFmtId="41" fontId="4" fillId="8" borderId="3" xfId="0" applyNumberFormat="1" applyFont="1" applyFill="1" applyBorder="1">
      <alignment vertical="center"/>
    </xf>
    <xf numFmtId="14" fontId="8" fillId="8" borderId="3" xfId="0" applyNumberFormat="1" applyFont="1" applyFill="1" applyBorder="1" applyAlignment="1">
      <alignment horizontal="center" vertical="center"/>
    </xf>
    <xf numFmtId="49" fontId="8" fillId="7" borderId="3" xfId="0" applyNumberFormat="1" applyFont="1" applyFill="1" applyBorder="1" applyAlignment="1">
      <alignment horizontal="center" vertical="center"/>
    </xf>
    <xf numFmtId="0" fontId="29" fillId="0" borderId="26" xfId="0" applyFont="1" applyBorder="1" applyAlignment="1">
      <alignment horizontal="center" vertical="center" shrinkToFit="1"/>
    </xf>
    <xf numFmtId="0" fontId="9" fillId="7" borderId="3" xfId="0" applyFont="1" applyFill="1" applyBorder="1" applyAlignment="1">
      <alignment horizontal="center" vertical="center"/>
    </xf>
    <xf numFmtId="0" fontId="1" fillId="7" borderId="3" xfId="0" applyFont="1" applyFill="1" applyBorder="1">
      <alignment vertical="center"/>
    </xf>
    <xf numFmtId="0" fontId="49" fillId="0" borderId="19" xfId="0" applyFont="1" applyBorder="1" applyAlignment="1">
      <alignment horizontal="center" vertical="center" shrinkToFit="1"/>
    </xf>
    <xf numFmtId="0" fontId="0" fillId="0" borderId="28" xfId="0" applyBorder="1">
      <alignment vertical="center"/>
    </xf>
    <xf numFmtId="0" fontId="41" fillId="0" borderId="29" xfId="0" applyFont="1" applyBorder="1" applyAlignment="1">
      <alignment horizontal="left" wrapText="1"/>
    </xf>
    <xf numFmtId="0" fontId="29" fillId="0" borderId="30" xfId="0" applyFont="1" applyBorder="1" applyAlignment="1">
      <alignment horizontal="left" vertical="top" wrapText="1"/>
    </xf>
    <xf numFmtId="184" fontId="29" fillId="0" borderId="27" xfId="0" applyNumberFormat="1" applyFont="1" applyBorder="1" applyAlignment="1">
      <alignment horizontal="justify" vertical="center" shrinkToFit="1"/>
    </xf>
    <xf numFmtId="183" fontId="53" fillId="0" borderId="20" xfId="0" applyNumberFormat="1" applyFont="1" applyBorder="1" applyAlignment="1">
      <alignment horizontal="center" vertical="center" shrinkToFit="1"/>
    </xf>
    <xf numFmtId="0" fontId="53" fillId="0" borderId="20" xfId="0" applyFont="1" applyBorder="1" applyAlignment="1">
      <alignment horizontal="center" vertical="center" shrinkToFit="1"/>
    </xf>
    <xf numFmtId="176" fontId="44" fillId="0" borderId="0" xfId="0" applyNumberFormat="1" applyFont="1" applyAlignment="1">
      <alignment horizontal="center" vertical="center"/>
    </xf>
    <xf numFmtId="49" fontId="0" fillId="7" borderId="3" xfId="0" applyNumberFormat="1" applyFill="1" applyBorder="1">
      <alignment vertical="center"/>
    </xf>
    <xf numFmtId="176" fontId="29" fillId="0" borderId="26" xfId="0" applyNumberFormat="1" applyFont="1" applyBorder="1" applyAlignment="1">
      <alignment horizontal="center" vertical="center" shrinkToFit="1"/>
    </xf>
    <xf numFmtId="0" fontId="35" fillId="0" borderId="0" xfId="0" applyFont="1" applyAlignment="1">
      <alignment horizontal="center" vertical="center"/>
    </xf>
    <xf numFmtId="176" fontId="29" fillId="0" borderId="0" xfId="0" applyNumberFormat="1" applyFont="1" applyBorder="1" applyAlignment="1">
      <alignment wrapText="1"/>
    </xf>
    <xf numFmtId="0" fontId="32" fillId="0" borderId="31" xfId="0" applyFont="1" applyBorder="1" applyAlignment="1">
      <alignment horizontal="center" vertical="center" wrapText="1"/>
    </xf>
    <xf numFmtId="0" fontId="0" fillId="0" borderId="0" xfId="0" applyBorder="1" applyAlignment="1">
      <alignment horizontal="center" vertical="center"/>
    </xf>
    <xf numFmtId="0" fontId="54" fillId="0" borderId="0" xfId="0" applyFont="1" applyAlignment="1">
      <alignment horizontal="justify" vertical="center"/>
    </xf>
    <xf numFmtId="0" fontId="113" fillId="0" borderId="0" xfId="0" applyFont="1" applyAlignment="1">
      <alignment horizontal="justify" vertical="center"/>
    </xf>
    <xf numFmtId="0" fontId="55" fillId="0" borderId="0" xfId="0" applyFont="1">
      <alignment vertical="center"/>
    </xf>
    <xf numFmtId="0" fontId="58" fillId="0" borderId="0" xfId="0" applyFont="1" applyAlignment="1">
      <alignment horizontal="left" vertical="center"/>
    </xf>
    <xf numFmtId="0" fontId="59" fillId="0" borderId="0" xfId="0" applyFont="1" applyAlignment="1">
      <alignment horizontal="left" vertical="center"/>
    </xf>
    <xf numFmtId="0" fontId="61" fillId="0" borderId="32" xfId="0" applyFont="1" applyBorder="1" applyAlignment="1">
      <alignment horizontal="center" vertical="center"/>
    </xf>
    <xf numFmtId="0" fontId="61" fillId="0" borderId="3" xfId="0" applyFont="1" applyBorder="1" applyAlignment="1">
      <alignment horizontal="center" vertical="center"/>
    </xf>
    <xf numFmtId="0" fontId="55" fillId="0" borderId="0" xfId="0" applyFont="1" applyBorder="1">
      <alignment vertical="center"/>
    </xf>
    <xf numFmtId="0" fontId="6" fillId="0" borderId="0" xfId="0" applyFont="1" applyBorder="1">
      <alignment vertical="center"/>
    </xf>
    <xf numFmtId="0" fontId="62" fillId="0" borderId="0" xfId="0" applyFont="1" applyBorder="1" applyAlignment="1">
      <alignment horizontal="justify" vertical="center" wrapText="1"/>
    </xf>
    <xf numFmtId="0" fontId="60" fillId="0" borderId="33" xfId="0" applyFont="1" applyBorder="1" applyAlignment="1">
      <alignment horizontal="center" vertical="center"/>
    </xf>
    <xf numFmtId="0" fontId="61" fillId="0" borderId="34" xfId="0" applyFont="1" applyBorder="1" applyAlignment="1">
      <alignment horizontal="center" vertical="center"/>
    </xf>
    <xf numFmtId="0" fontId="60" fillId="0" borderId="0" xfId="0" applyFont="1" applyBorder="1" applyAlignment="1">
      <alignment vertical="center"/>
    </xf>
    <xf numFmtId="176" fontId="29" fillId="0" borderId="0" xfId="0" applyNumberFormat="1" applyFont="1" applyBorder="1" applyAlignment="1">
      <alignment horizontal="center" vertical="center" wrapText="1"/>
    </xf>
    <xf numFmtId="0" fontId="65" fillId="0" borderId="0" xfId="0" applyFont="1" applyBorder="1" applyAlignment="1">
      <alignment horizontal="left"/>
    </xf>
    <xf numFmtId="0" fontId="31" fillId="0" borderId="11" xfId="0" applyFont="1" applyBorder="1" applyAlignment="1">
      <alignment vertical="center" shrinkToFit="1"/>
    </xf>
    <xf numFmtId="0" fontId="0" fillId="0" borderId="0" xfId="0" applyAlignment="1">
      <alignment vertical="center"/>
    </xf>
    <xf numFmtId="0" fontId="0" fillId="0" borderId="11" xfId="0" applyBorder="1" applyAlignment="1">
      <alignment vertical="center"/>
    </xf>
    <xf numFmtId="0" fontId="31" fillId="0" borderId="0" xfId="0" applyFont="1" applyBorder="1" applyAlignment="1">
      <alignment vertical="center"/>
    </xf>
    <xf numFmtId="0" fontId="31" fillId="0" borderId="11" xfId="0" applyFont="1" applyBorder="1" applyAlignment="1">
      <alignment vertical="center"/>
    </xf>
    <xf numFmtId="0" fontId="55" fillId="0" borderId="0" xfId="0" applyFont="1" applyBorder="1" applyAlignment="1">
      <alignment vertical="center"/>
    </xf>
    <xf numFmtId="0" fontId="55" fillId="0" borderId="0" xfId="0" applyFont="1" applyFill="1" applyBorder="1" applyAlignment="1">
      <alignment vertical="center"/>
    </xf>
    <xf numFmtId="0" fontId="59" fillId="0" borderId="0" xfId="0" applyFont="1" applyBorder="1" applyAlignment="1">
      <alignment vertical="center"/>
    </xf>
    <xf numFmtId="185" fontId="31" fillId="0" borderId="2" xfId="0" applyNumberFormat="1" applyFont="1" applyBorder="1" applyAlignment="1">
      <alignment horizontal="center" vertical="center"/>
    </xf>
    <xf numFmtId="0" fontId="9" fillId="9" borderId="0" xfId="0" applyFont="1" applyFill="1" applyBorder="1" applyAlignment="1">
      <alignment horizontal="left" vertical="center"/>
    </xf>
    <xf numFmtId="0" fontId="0" fillId="7" borderId="3" xfId="0" applyFill="1" applyBorder="1">
      <alignment vertical="center"/>
    </xf>
    <xf numFmtId="0" fontId="9" fillId="6" borderId="35" xfId="0" applyFont="1" applyFill="1" applyBorder="1" applyAlignment="1">
      <alignment horizontal="center" vertical="center"/>
    </xf>
    <xf numFmtId="0" fontId="9" fillId="6" borderId="27" xfId="0" applyFont="1" applyFill="1" applyBorder="1" applyAlignment="1">
      <alignment horizontal="center" vertical="center" wrapText="1"/>
    </xf>
    <xf numFmtId="0" fontId="8" fillId="7" borderId="3" xfId="0" applyNumberFormat="1" applyFont="1" applyFill="1" applyBorder="1" applyAlignment="1">
      <alignment horizontal="center" vertical="center"/>
    </xf>
    <xf numFmtId="0" fontId="8" fillId="10" borderId="35" xfId="0" applyFont="1" applyFill="1" applyBorder="1" applyAlignment="1">
      <alignment horizontal="center" vertical="center"/>
    </xf>
    <xf numFmtId="41" fontId="4" fillId="10" borderId="3" xfId="0" applyNumberFormat="1" applyFont="1" applyFill="1" applyBorder="1">
      <alignment vertical="center"/>
    </xf>
    <xf numFmtId="0" fontId="9" fillId="6" borderId="35" xfId="0" applyFont="1" applyFill="1" applyBorder="1" applyAlignment="1">
      <alignment horizontal="center" vertical="center" shrinkToFit="1"/>
    </xf>
    <xf numFmtId="183" fontId="8" fillId="7" borderId="3" xfId="0" applyNumberFormat="1" applyFont="1" applyFill="1" applyBorder="1" applyAlignment="1">
      <alignment horizontal="center" vertical="center"/>
    </xf>
    <xf numFmtId="186" fontId="8" fillId="7" borderId="3" xfId="0" applyNumberFormat="1" applyFont="1" applyFill="1" applyBorder="1" applyAlignment="1">
      <alignment horizontal="center" vertical="center"/>
    </xf>
    <xf numFmtId="0" fontId="9" fillId="11" borderId="3" xfId="0" applyFont="1" applyFill="1" applyBorder="1" applyAlignment="1">
      <alignment horizontal="center" vertical="center"/>
    </xf>
    <xf numFmtId="14" fontId="8" fillId="11" borderId="3" xfId="0" applyNumberFormat="1" applyFont="1" applyFill="1" applyBorder="1" applyAlignment="1">
      <alignment horizontal="center" vertical="center"/>
    </xf>
    <xf numFmtId="41" fontId="8" fillId="11" borderId="3" xfId="51" applyFont="1" applyFill="1" applyBorder="1">
      <alignment vertical="center"/>
    </xf>
    <xf numFmtId="0" fontId="63" fillId="0" borderId="0" xfId="0" applyFont="1" applyAlignment="1">
      <alignment vertical="center"/>
    </xf>
    <xf numFmtId="0" fontId="41" fillId="0" borderId="0" xfId="0" applyFont="1" applyAlignment="1">
      <alignment horizontal="right" vertical="center" wrapText="1"/>
    </xf>
    <xf numFmtId="0" fontId="73" fillId="0" borderId="0" xfId="0" applyFont="1">
      <alignment vertical="center"/>
    </xf>
    <xf numFmtId="0" fontId="74" fillId="0" borderId="0" xfId="0" applyFont="1" applyBorder="1" applyAlignment="1">
      <alignment horizontal="center" vertical="center"/>
    </xf>
    <xf numFmtId="0" fontId="43" fillId="0" borderId="0" xfId="0" applyFont="1" applyAlignment="1">
      <alignment horizontal="left" vertical="center" wrapText="1"/>
    </xf>
    <xf numFmtId="0" fontId="71" fillId="0" borderId="0" xfId="0" applyFont="1" applyAlignment="1">
      <alignment horizontal="right" vertical="center" wrapText="1"/>
    </xf>
    <xf numFmtId="0" fontId="72" fillId="0" borderId="3" xfId="0" applyFont="1" applyBorder="1" applyAlignment="1">
      <alignment horizontal="center" vertical="center"/>
    </xf>
    <xf numFmtId="176" fontId="77" fillId="0" borderId="0" xfId="0" applyNumberFormat="1" applyFont="1" applyAlignment="1">
      <alignment horizontal="center" vertical="center"/>
    </xf>
    <xf numFmtId="0" fontId="81" fillId="0" borderId="0" xfId="0" applyFont="1" applyAlignment="1">
      <alignment horizontal="left" vertical="center"/>
    </xf>
    <xf numFmtId="0" fontId="85" fillId="0" borderId="0" xfId="0" applyFont="1">
      <alignment vertical="center"/>
    </xf>
    <xf numFmtId="0" fontId="85" fillId="0" borderId="0" xfId="0" applyFont="1" applyBorder="1">
      <alignment vertical="center"/>
    </xf>
    <xf numFmtId="0" fontId="86" fillId="0" borderId="0" xfId="0" applyFont="1" applyBorder="1">
      <alignment vertical="center"/>
    </xf>
    <xf numFmtId="0" fontId="86" fillId="0" borderId="0" xfId="0" applyFont="1">
      <alignment vertical="center"/>
    </xf>
    <xf numFmtId="0" fontId="5" fillId="0" borderId="0" xfId="0" applyFont="1" applyBorder="1" applyAlignment="1">
      <alignment horizontal="justify" vertical="center" wrapText="1"/>
    </xf>
    <xf numFmtId="0" fontId="86" fillId="0" borderId="0" xfId="0" applyFont="1" applyBorder="1" applyAlignment="1">
      <alignment vertical="center"/>
    </xf>
    <xf numFmtId="0" fontId="85" fillId="0" borderId="0" xfId="0" applyFont="1" applyFill="1" applyBorder="1" applyAlignment="1">
      <alignment vertical="center"/>
    </xf>
    <xf numFmtId="0" fontId="84" fillId="0" borderId="0" xfId="0" applyFont="1" applyBorder="1" applyAlignment="1">
      <alignment vertical="center" wrapText="1"/>
    </xf>
    <xf numFmtId="0" fontId="81" fillId="0" borderId="0" xfId="0" applyFont="1" applyBorder="1" applyAlignment="1">
      <alignment horizontal="left" vertical="center"/>
    </xf>
    <xf numFmtId="0" fontId="90" fillId="0" borderId="0" xfId="0" applyFont="1">
      <alignment vertical="center"/>
    </xf>
    <xf numFmtId="0" fontId="113" fillId="0" borderId="91" xfId="0" applyFont="1" applyBorder="1" applyAlignment="1">
      <alignment vertical="center" wrapText="1"/>
    </xf>
    <xf numFmtId="0" fontId="91" fillId="0" borderId="0" xfId="0" applyFont="1">
      <alignment vertical="center"/>
    </xf>
    <xf numFmtId="0" fontId="92" fillId="0" borderId="0" xfId="0" applyFont="1">
      <alignment vertical="center"/>
    </xf>
    <xf numFmtId="0" fontId="93" fillId="0" borderId="0" xfId="0" applyFont="1" applyAlignment="1">
      <alignment horizontal="left" vertical="center"/>
    </xf>
    <xf numFmtId="0" fontId="94" fillId="0" borderId="0" xfId="0" applyFont="1" applyAlignment="1">
      <alignment horizontal="justify" vertical="center" wrapText="1"/>
    </xf>
    <xf numFmtId="0" fontId="0" fillId="0" borderId="0" xfId="0" applyAlignment="1">
      <alignment horizontal="justify" vertical="center"/>
    </xf>
    <xf numFmtId="0" fontId="53" fillId="0" borderId="36" xfId="58" applyFont="1" applyBorder="1" applyAlignment="1">
      <alignment vertical="center"/>
    </xf>
    <xf numFmtId="0" fontId="53" fillId="0" borderId="37" xfId="58" applyFont="1" applyBorder="1" applyAlignment="1">
      <alignment horizontal="left" vertical="center"/>
    </xf>
    <xf numFmtId="187" fontId="53" fillId="0" borderId="38" xfId="58" applyNumberFormat="1" applyFont="1" applyBorder="1" applyAlignment="1">
      <alignment horizontal="left" vertical="center"/>
    </xf>
    <xf numFmtId="187" fontId="53" fillId="0" borderId="39" xfId="58" applyNumberFormat="1" applyFont="1" applyBorder="1" applyAlignment="1">
      <alignment horizontal="left" vertical="center"/>
    </xf>
    <xf numFmtId="0" fontId="53" fillId="0" borderId="40" xfId="58" applyFont="1" applyBorder="1" applyAlignment="1">
      <alignment horizontal="center" vertical="center"/>
    </xf>
    <xf numFmtId="0" fontId="53" fillId="0" borderId="38" xfId="56" applyFont="1" applyBorder="1" applyAlignment="1">
      <alignment horizontal="left" vertical="center"/>
    </xf>
    <xf numFmtId="0" fontId="53" fillId="0" borderId="38" xfId="56" applyFont="1" applyBorder="1" applyAlignment="1">
      <alignment vertical="center"/>
    </xf>
    <xf numFmtId="188" fontId="53" fillId="0" borderId="38" xfId="58" applyNumberFormat="1" applyFont="1" applyBorder="1" applyAlignment="1">
      <alignment horizontal="left" vertical="center"/>
    </xf>
    <xf numFmtId="188" fontId="53" fillId="0" borderId="41" xfId="58" applyNumberFormat="1" applyFont="1" applyBorder="1" applyAlignment="1">
      <alignment horizontal="left" vertical="center"/>
    </xf>
    <xf numFmtId="0" fontId="53" fillId="0" borderId="42" xfId="56" applyFont="1" applyBorder="1" applyAlignment="1">
      <alignment vertical="center"/>
    </xf>
    <xf numFmtId="188" fontId="53" fillId="0" borderId="39" xfId="58" applyNumberFormat="1" applyFont="1" applyBorder="1" applyAlignment="1">
      <alignment horizontal="center" vertical="center"/>
    </xf>
    <xf numFmtId="0" fontId="53" fillId="0" borderId="37" xfId="58" applyFont="1" applyBorder="1" applyAlignment="1">
      <alignment horizontal="center" vertical="center"/>
    </xf>
    <xf numFmtId="190" fontId="53" fillId="0" borderId="42" xfId="58" applyNumberFormat="1" applyFont="1" applyBorder="1" applyAlignment="1">
      <alignment vertical="center"/>
    </xf>
    <xf numFmtId="187" fontId="53" fillId="0" borderId="43" xfId="58" applyNumberFormat="1" applyFont="1" applyBorder="1" applyAlignment="1">
      <alignment horizontal="center" vertical="center"/>
    </xf>
    <xf numFmtId="0" fontId="100" fillId="0" borderId="44" xfId="58" applyFont="1" applyBorder="1" applyAlignment="1">
      <alignment vertical="center"/>
    </xf>
    <xf numFmtId="0" fontId="100" fillId="0" borderId="45" xfId="58" applyFont="1" applyBorder="1" applyAlignment="1">
      <alignment vertical="center"/>
    </xf>
    <xf numFmtId="0" fontId="100" fillId="0" borderId="45" xfId="58" applyFont="1" applyBorder="1" applyAlignment="1">
      <alignment horizontal="center" vertical="center"/>
    </xf>
    <xf numFmtId="0" fontId="100" fillId="0" borderId="46" xfId="58" applyFont="1" applyBorder="1" applyAlignment="1">
      <alignment vertical="center"/>
    </xf>
    <xf numFmtId="0" fontId="100" fillId="0" borderId="47" xfId="58" applyFont="1" applyBorder="1" applyAlignment="1">
      <alignment horizontal="justify" vertical="justify"/>
    </xf>
    <xf numFmtId="0" fontId="100" fillId="0" borderId="0" xfId="58" applyFont="1" applyBorder="1" applyAlignment="1">
      <alignment vertical="justify"/>
    </xf>
    <xf numFmtId="0" fontId="100" fillId="0" borderId="48" xfId="58" applyFont="1" applyBorder="1" applyAlignment="1">
      <alignment horizontal="justify" vertical="justify"/>
    </xf>
    <xf numFmtId="0" fontId="100" fillId="0" borderId="0" xfId="58" applyFont="1" applyBorder="1" applyAlignment="1">
      <alignment horizontal="center" vertical="justify"/>
    </xf>
    <xf numFmtId="0" fontId="100" fillId="0" borderId="0" xfId="58" applyFont="1" applyBorder="1" applyAlignment="1">
      <alignment horizontal="justify" vertical="justify"/>
    </xf>
    <xf numFmtId="0" fontId="102" fillId="0" borderId="0" xfId="56" applyFont="1" applyBorder="1" applyAlignment="1">
      <alignment horizontal="left"/>
    </xf>
    <xf numFmtId="0" fontId="102" fillId="0" borderId="0" xfId="56" applyFont="1" applyBorder="1"/>
    <xf numFmtId="0" fontId="102" fillId="0" borderId="0" xfId="56" applyFont="1" applyBorder="1" applyAlignment="1">
      <alignment horizontal="centerContinuous"/>
    </xf>
    <xf numFmtId="0" fontId="102" fillId="0" borderId="0" xfId="56" applyFont="1" applyAlignment="1">
      <alignment horizontal="centerContinuous"/>
    </xf>
    <xf numFmtId="0" fontId="102" fillId="0" borderId="0" xfId="56" applyFont="1" applyAlignment="1">
      <alignment horizontal="center"/>
    </xf>
    <xf numFmtId="0" fontId="103" fillId="0" borderId="47" xfId="58" applyFont="1" applyBorder="1" applyAlignment="1">
      <alignment vertical="center"/>
    </xf>
    <xf numFmtId="0" fontId="103" fillId="0" borderId="0" xfId="58" applyFont="1" applyBorder="1" applyAlignment="1">
      <alignment vertical="center"/>
    </xf>
    <xf numFmtId="0" fontId="104" fillId="0" borderId="0" xfId="58" applyFont="1" applyBorder="1" applyAlignment="1">
      <alignment horizontal="center" vertical="center"/>
    </xf>
    <xf numFmtId="0" fontId="104" fillId="0" borderId="0" xfId="58" applyFont="1" applyBorder="1" applyAlignment="1">
      <alignment horizontal="left" vertical="center"/>
    </xf>
    <xf numFmtId="0" fontId="105" fillId="0" borderId="0" xfId="58" applyFont="1" applyBorder="1" applyAlignment="1">
      <alignment vertical="center"/>
    </xf>
    <xf numFmtId="0" fontId="100" fillId="0" borderId="0" xfId="58" applyFont="1" applyBorder="1" applyAlignment="1">
      <alignment vertical="center"/>
    </xf>
    <xf numFmtId="0" fontId="100" fillId="0" borderId="48" xfId="58" applyFont="1" applyBorder="1" applyAlignment="1">
      <alignment vertical="center"/>
    </xf>
    <xf numFmtId="0" fontId="104" fillId="0" borderId="0" xfId="58" applyFont="1" applyBorder="1" applyAlignment="1">
      <alignment vertical="center"/>
    </xf>
    <xf numFmtId="0" fontId="100" fillId="0" borderId="0" xfId="58" applyFont="1" applyBorder="1" applyAlignment="1">
      <alignment horizontal="distributed" vertical="center"/>
    </xf>
    <xf numFmtId="0" fontId="105" fillId="0" borderId="0" xfId="58" applyFont="1" applyBorder="1" applyAlignment="1">
      <alignment horizontal="center" vertical="center"/>
    </xf>
    <xf numFmtId="0" fontId="103" fillId="0" borderId="0" xfId="58" applyFont="1" applyBorder="1" applyAlignment="1">
      <alignment horizontal="center" vertical="center"/>
    </xf>
    <xf numFmtId="0" fontId="103" fillId="0" borderId="48" xfId="58" applyFont="1" applyBorder="1" applyAlignment="1">
      <alignment vertical="center"/>
    </xf>
    <xf numFmtId="0" fontId="103" fillId="0" borderId="49" xfId="58" applyFont="1" applyBorder="1" applyAlignment="1">
      <alignment vertical="center"/>
    </xf>
    <xf numFmtId="0" fontId="103" fillId="0" borderId="50" xfId="58" applyFont="1" applyBorder="1" applyAlignment="1">
      <alignment vertical="center"/>
    </xf>
    <xf numFmtId="0" fontId="103" fillId="0" borderId="50" xfId="58" applyFont="1" applyBorder="1" applyAlignment="1">
      <alignment horizontal="center" vertical="center"/>
    </xf>
    <xf numFmtId="0" fontId="103" fillId="0" borderId="51" xfId="58" applyFont="1" applyBorder="1" applyAlignment="1">
      <alignment vertical="center"/>
    </xf>
    <xf numFmtId="177" fontId="53" fillId="0" borderId="42" xfId="58" applyNumberFormat="1" applyFont="1" applyBorder="1" applyAlignment="1">
      <alignment vertical="center"/>
    </xf>
    <xf numFmtId="0" fontId="29" fillId="0" borderId="60" xfId="0" applyFont="1" applyBorder="1" applyAlignment="1">
      <alignment horizontal="left" vertical="top" wrapText="1"/>
    </xf>
    <xf numFmtId="0" fontId="40" fillId="0" borderId="60" xfId="0" applyFont="1" applyBorder="1" applyAlignment="1">
      <alignment horizontal="center" wrapText="1"/>
    </xf>
    <xf numFmtId="0" fontId="41" fillId="0" borderId="60" xfId="0" applyFont="1" applyBorder="1" applyAlignment="1">
      <alignment horizontal="left" wrapText="1"/>
    </xf>
    <xf numFmtId="0" fontId="51" fillId="0" borderId="9" xfId="0" applyNumberFormat="1" applyFont="1" applyBorder="1" applyAlignment="1">
      <alignment horizontal="center" vertical="center" shrinkToFit="1"/>
    </xf>
    <xf numFmtId="0" fontId="51" fillId="0" borderId="2" xfId="0" applyNumberFormat="1" applyFont="1" applyBorder="1" applyAlignment="1">
      <alignment horizontal="center" vertical="center" shrinkToFit="1"/>
    </xf>
    <xf numFmtId="0" fontId="51" fillId="0" borderId="35" xfId="0" applyNumberFormat="1" applyFont="1" applyBorder="1" applyAlignment="1">
      <alignment horizontal="center" vertical="center" shrinkToFit="1"/>
    </xf>
    <xf numFmtId="41" fontId="51" fillId="0" borderId="3" xfId="0" applyNumberFormat="1" applyFont="1" applyBorder="1" applyAlignment="1">
      <alignment horizontal="center" vertical="center" wrapText="1"/>
    </xf>
    <xf numFmtId="0" fontId="51" fillId="0" borderId="56" xfId="0" applyFont="1" applyBorder="1" applyAlignment="1">
      <alignment horizontal="center" vertical="center" wrapText="1"/>
    </xf>
    <xf numFmtId="0" fontId="0" fillId="0" borderId="61" xfId="0" applyBorder="1" applyAlignment="1">
      <alignment horizontal="center" vertical="center" shrinkToFit="1"/>
    </xf>
    <xf numFmtId="0" fontId="0" fillId="0" borderId="2" xfId="0" applyBorder="1" applyAlignment="1">
      <alignment horizontal="center" vertical="center" shrinkToFit="1"/>
    </xf>
    <xf numFmtId="0" fontId="0" fillId="0" borderId="35" xfId="0" applyBorder="1" applyAlignment="1">
      <alignment horizontal="center" vertical="center" shrinkToFit="1"/>
    </xf>
    <xf numFmtId="0" fontId="50" fillId="0" borderId="8" xfId="0" applyFont="1" applyBorder="1" applyAlignment="1">
      <alignment horizontal="center" vertical="center"/>
    </xf>
    <xf numFmtId="0" fontId="50" fillId="0" borderId="3" xfId="0" applyFont="1" applyBorder="1" applyAlignment="1">
      <alignment horizontal="center" vertical="center"/>
    </xf>
    <xf numFmtId="0" fontId="50" fillId="0" borderId="56" xfId="0" applyFont="1" applyBorder="1" applyAlignment="1">
      <alignment horizontal="center" vertical="center"/>
    </xf>
    <xf numFmtId="0" fontId="47" fillId="0" borderId="8" xfId="0" applyFont="1" applyBorder="1" applyAlignment="1">
      <alignment horizontal="center" vertical="center"/>
    </xf>
    <xf numFmtId="0" fontId="47" fillId="0" borderId="3" xfId="0" applyFont="1" applyBorder="1" applyAlignment="1">
      <alignment horizontal="center" vertical="center"/>
    </xf>
    <xf numFmtId="0" fontId="51" fillId="0" borderId="3" xfId="0" applyFont="1" applyBorder="1" applyAlignment="1">
      <alignment horizontal="center" vertical="center" wrapText="1"/>
    </xf>
    <xf numFmtId="0" fontId="51" fillId="0" borderId="9" xfId="0" applyFont="1" applyBorder="1" applyAlignment="1">
      <alignment horizontal="center" vertical="center" shrinkToFit="1"/>
    </xf>
    <xf numFmtId="0" fontId="51" fillId="0" borderId="2" xfId="0" applyFont="1" applyBorder="1" applyAlignment="1">
      <alignment horizontal="center" vertical="center" shrinkToFit="1"/>
    </xf>
    <xf numFmtId="0" fontId="51" fillId="0" borderId="35" xfId="0" applyFont="1" applyBorder="1" applyAlignment="1">
      <alignment horizontal="center" vertical="center" shrinkToFit="1"/>
    </xf>
    <xf numFmtId="0" fontId="36" fillId="5" borderId="57" xfId="0" applyFont="1" applyFill="1" applyBorder="1" applyAlignment="1">
      <alignment horizontal="center" vertical="center" wrapText="1"/>
    </xf>
    <xf numFmtId="0" fontId="36" fillId="5" borderId="30" xfId="0" applyFont="1" applyFill="1" applyBorder="1" applyAlignment="1">
      <alignment horizontal="center" vertical="center" wrapText="1"/>
    </xf>
    <xf numFmtId="0" fontId="36" fillId="5" borderId="58" xfId="0" applyFont="1" applyFill="1" applyBorder="1" applyAlignment="1">
      <alignment horizontal="center" vertical="center" wrapText="1"/>
    </xf>
    <xf numFmtId="0" fontId="36" fillId="5" borderId="59" xfId="0" applyFont="1" applyFill="1" applyBorder="1" applyAlignment="1">
      <alignment horizontal="center" vertical="center" wrapText="1"/>
    </xf>
    <xf numFmtId="0" fontId="108" fillId="0" borderId="0" xfId="0" applyFont="1" applyBorder="1" applyAlignment="1">
      <alignment horizontal="left" vertical="center" wrapText="1"/>
    </xf>
    <xf numFmtId="0" fontId="41" fillId="0" borderId="0" xfId="0" applyFont="1" applyBorder="1" applyAlignment="1">
      <alignment horizontal="right" vertical="center" wrapText="1"/>
    </xf>
    <xf numFmtId="0" fontId="34" fillId="0" borderId="19" xfId="0" applyFont="1" applyBorder="1" applyAlignment="1">
      <alignment horizontal="center" vertical="center" shrinkToFit="1"/>
    </xf>
    <xf numFmtId="0" fontId="29" fillId="0" borderId="25" xfId="0" applyFont="1" applyBorder="1" applyAlignment="1">
      <alignment horizontal="left" vertical="center" shrinkToFit="1"/>
    </xf>
    <xf numFmtId="0" fontId="29" fillId="0" borderId="26" xfId="0" applyFont="1" applyBorder="1" applyAlignment="1">
      <alignment horizontal="left" vertical="center" shrinkToFit="1"/>
    </xf>
    <xf numFmtId="0" fontId="29" fillId="0" borderId="55" xfId="0" applyFont="1" applyBorder="1" applyAlignment="1">
      <alignment horizontal="left" vertical="center" shrinkToFit="1"/>
    </xf>
    <xf numFmtId="0" fontId="34" fillId="0" borderId="25" xfId="0" applyFont="1" applyBorder="1" applyAlignment="1">
      <alignment horizontal="center" vertical="center" shrinkToFit="1"/>
    </xf>
    <xf numFmtId="0" fontId="34" fillId="0" borderId="26" xfId="0" applyFont="1" applyBorder="1" applyAlignment="1">
      <alignment horizontal="center" vertical="center" shrinkToFit="1"/>
    </xf>
    <xf numFmtId="0" fontId="34" fillId="0" borderId="55" xfId="0" applyFont="1" applyBorder="1" applyAlignment="1">
      <alignment horizontal="center" vertical="center" shrinkToFit="1"/>
    </xf>
    <xf numFmtId="0" fontId="48" fillId="0" borderId="52" xfId="0" applyFont="1" applyBorder="1" applyAlignment="1">
      <alignment horizontal="center" vertical="center" textRotation="255" wrapText="1"/>
    </xf>
    <xf numFmtId="0" fontId="48" fillId="0" borderId="53" xfId="0" applyFont="1" applyBorder="1" applyAlignment="1">
      <alignment horizontal="center" vertical="center" textRotation="255" wrapText="1"/>
    </xf>
    <xf numFmtId="0" fontId="48" fillId="0" borderId="54" xfId="0" applyFont="1" applyBorder="1" applyAlignment="1">
      <alignment horizontal="center" vertical="center" textRotation="255" wrapText="1"/>
    </xf>
    <xf numFmtId="0" fontId="29" fillId="0" borderId="6" xfId="0" applyFont="1" applyBorder="1" applyAlignment="1">
      <alignment horizontal="left" wrapText="1"/>
    </xf>
    <xf numFmtId="0" fontId="29" fillId="0" borderId="0" xfId="0" applyFont="1" applyBorder="1" applyAlignment="1">
      <alignment horizontal="left" wrapText="1"/>
    </xf>
    <xf numFmtId="0" fontId="29" fillId="0" borderId="21" xfId="0" applyFont="1" applyBorder="1" applyAlignment="1">
      <alignment horizontal="left" wrapText="1"/>
    </xf>
    <xf numFmtId="0" fontId="29" fillId="0" borderId="26" xfId="0" applyFont="1" applyBorder="1" applyAlignment="1">
      <alignment horizontal="justify" vertical="center" shrinkToFit="1"/>
    </xf>
    <xf numFmtId="0" fontId="29" fillId="0" borderId="27" xfId="0" applyFont="1" applyBorder="1" applyAlignment="1">
      <alignment horizontal="justify" vertical="center" shrinkToFit="1"/>
    </xf>
    <xf numFmtId="0" fontId="34" fillId="0" borderId="27" xfId="0" applyFont="1" applyBorder="1" applyAlignment="1">
      <alignment horizontal="center" vertical="center" shrinkToFit="1"/>
    </xf>
    <xf numFmtId="0" fontId="29" fillId="0" borderId="26" xfId="0" applyFont="1" applyBorder="1" applyAlignment="1">
      <alignment horizontal="left" vertical="center" wrapText="1"/>
    </xf>
    <xf numFmtId="0" fontId="29" fillId="0" borderId="27" xfId="0" applyFont="1" applyBorder="1" applyAlignment="1">
      <alignment horizontal="left" vertical="center" wrapText="1"/>
    </xf>
    <xf numFmtId="0" fontId="40" fillId="0" borderId="0" xfId="0" applyFont="1" applyBorder="1" applyAlignment="1">
      <alignment horizontal="left" wrapText="1"/>
    </xf>
    <xf numFmtId="0" fontId="41" fillId="0" borderId="0" xfId="0" applyFont="1" applyBorder="1" applyAlignment="1">
      <alignment horizontal="right" wrapText="1"/>
    </xf>
    <xf numFmtId="0" fontId="41" fillId="0" borderId="21" xfId="0" applyFont="1" applyBorder="1" applyAlignment="1">
      <alignment horizontal="right" wrapText="1"/>
    </xf>
    <xf numFmtId="0" fontId="41" fillId="0" borderId="0" xfId="0" applyFont="1" applyBorder="1" applyAlignment="1">
      <alignment horizontal="right" vertical="center" shrinkToFit="1"/>
    </xf>
    <xf numFmtId="0" fontId="37" fillId="0" borderId="0" xfId="0" applyFont="1" applyBorder="1" applyAlignment="1">
      <alignment horizontal="left" vertical="center" wrapText="1"/>
    </xf>
    <xf numFmtId="176" fontId="29" fillId="0" borderId="6" xfId="0" applyNumberFormat="1" applyFont="1" applyBorder="1" applyAlignment="1">
      <alignment horizontal="center" wrapText="1"/>
    </xf>
    <xf numFmtId="176" fontId="29" fillId="0" borderId="0" xfId="0" applyNumberFormat="1" applyFont="1" applyBorder="1" applyAlignment="1">
      <alignment horizontal="center" wrapText="1"/>
    </xf>
    <xf numFmtId="176" fontId="29" fillId="0" borderId="21" xfId="0" applyNumberFormat="1" applyFont="1" applyBorder="1" applyAlignment="1">
      <alignment horizontal="center" wrapText="1"/>
    </xf>
    <xf numFmtId="0" fontId="38" fillId="0" borderId="25" xfId="0" applyFont="1" applyBorder="1" applyAlignment="1">
      <alignment horizontal="left" vertical="center" shrinkToFit="1"/>
    </xf>
    <xf numFmtId="0" fontId="38" fillId="0" borderId="26" xfId="0" applyFont="1" applyBorder="1" applyAlignment="1">
      <alignment horizontal="left" vertical="center" shrinkToFit="1"/>
    </xf>
    <xf numFmtId="0" fontId="38" fillId="0" borderId="27" xfId="0" applyFont="1" applyBorder="1" applyAlignment="1">
      <alignment horizontal="left" vertical="center" shrinkToFit="1"/>
    </xf>
    <xf numFmtId="176" fontId="29" fillId="0" borderId="25" xfId="0" applyNumberFormat="1" applyFont="1" applyBorder="1" applyAlignment="1">
      <alignment horizontal="center" vertical="center" shrinkToFit="1"/>
    </xf>
    <xf numFmtId="176" fontId="29" fillId="0" borderId="26" xfId="0" applyNumberFormat="1" applyFont="1" applyBorder="1" applyAlignment="1">
      <alignment horizontal="center" vertical="center" shrinkToFit="1"/>
    </xf>
    <xf numFmtId="49" fontId="29" fillId="0" borderId="25" xfId="0" applyNumberFormat="1" applyFont="1" applyBorder="1" applyAlignment="1">
      <alignment horizontal="center" vertical="center" shrinkToFit="1"/>
    </xf>
    <xf numFmtId="0" fontId="29" fillId="0" borderId="26" xfId="0" applyFont="1" applyBorder="1" applyAlignment="1">
      <alignment horizontal="center" vertical="center" shrinkToFit="1"/>
    </xf>
    <xf numFmtId="0" fontId="29" fillId="0" borderId="27" xfId="0" applyFont="1" applyBorder="1" applyAlignment="1">
      <alignment horizontal="center" vertical="center" shrinkToFit="1"/>
    </xf>
    <xf numFmtId="177" fontId="29" fillId="0" borderId="25" xfId="0" applyNumberFormat="1" applyFont="1" applyBorder="1" applyAlignment="1">
      <alignment horizontal="left" vertical="center" shrinkToFit="1"/>
    </xf>
    <xf numFmtId="177" fontId="29" fillId="0" borderId="26" xfId="0" applyNumberFormat="1" applyFont="1" applyBorder="1" applyAlignment="1">
      <alignment horizontal="left" vertical="center" shrinkToFit="1"/>
    </xf>
    <xf numFmtId="0" fontId="34" fillId="0" borderId="25" xfId="0" applyFont="1" applyBorder="1" applyAlignment="1">
      <alignment horizontal="left" vertical="center" shrinkToFit="1"/>
    </xf>
    <xf numFmtId="0" fontId="34" fillId="0" borderId="26" xfId="0" applyFont="1" applyBorder="1" applyAlignment="1">
      <alignment horizontal="left" vertical="center" shrinkToFit="1"/>
    </xf>
    <xf numFmtId="0" fontId="34" fillId="0" borderId="27" xfId="0" applyFont="1" applyBorder="1" applyAlignment="1">
      <alignment horizontal="left" vertical="center" shrinkToFit="1"/>
    </xf>
    <xf numFmtId="0" fontId="114" fillId="0" borderId="50" xfId="0" applyFont="1" applyBorder="1" applyAlignment="1">
      <alignment horizontal="center" vertical="center"/>
    </xf>
    <xf numFmtId="184" fontId="52" fillId="0" borderId="26" xfId="0" applyNumberFormat="1" applyFont="1" applyBorder="1" applyAlignment="1">
      <alignment horizontal="left" vertical="center" wrapText="1" shrinkToFit="1"/>
    </xf>
    <xf numFmtId="184" fontId="52" fillId="0" borderId="26" xfId="0" applyNumberFormat="1" applyFont="1" applyBorder="1" applyAlignment="1">
      <alignment horizontal="left" vertical="center" shrinkToFit="1"/>
    </xf>
    <xf numFmtId="184" fontId="52" fillId="0" borderId="27" xfId="0" applyNumberFormat="1" applyFont="1" applyBorder="1" applyAlignment="1">
      <alignment horizontal="left" vertical="center" shrinkToFit="1"/>
    </xf>
    <xf numFmtId="184" fontId="29" fillId="0" borderId="26" xfId="0" applyNumberFormat="1" applyFont="1" applyBorder="1" applyAlignment="1">
      <alignment horizontal="left" vertical="center" shrinkToFit="1"/>
    </xf>
    <xf numFmtId="184" fontId="29" fillId="0" borderId="27" xfId="0" applyNumberFormat="1" applyFont="1" applyBorder="1" applyAlignment="1">
      <alignment horizontal="left" vertical="center" shrinkToFit="1"/>
    </xf>
    <xf numFmtId="0" fontId="29" fillId="0" borderId="27" xfId="0" applyFont="1" applyBorder="1" applyAlignment="1">
      <alignment horizontal="left" vertical="center" shrinkToFit="1"/>
    </xf>
    <xf numFmtId="177" fontId="64" fillId="0" borderId="25" xfId="0" applyNumberFormat="1" applyFont="1" applyBorder="1" applyAlignment="1">
      <alignment horizontal="left" vertical="center" shrinkToFit="1"/>
    </xf>
    <xf numFmtId="177" fontId="64" fillId="0" borderId="26" xfId="0" applyNumberFormat="1" applyFont="1" applyBorder="1" applyAlignment="1">
      <alignment horizontal="left" vertical="center" shrinkToFit="1"/>
    </xf>
    <xf numFmtId="0" fontId="30" fillId="0" borderId="63" xfId="0" applyFont="1" applyBorder="1" applyAlignment="1">
      <alignment horizontal="center" vertical="center" wrapText="1"/>
    </xf>
    <xf numFmtId="0" fontId="30" fillId="0" borderId="64" xfId="0" applyFont="1" applyBorder="1" applyAlignment="1">
      <alignment horizontal="center" vertical="center" wrapText="1"/>
    </xf>
    <xf numFmtId="0" fontId="30" fillId="0" borderId="65" xfId="0" applyFont="1" applyBorder="1" applyAlignment="1">
      <alignment horizontal="center" vertical="center" wrapText="1"/>
    </xf>
    <xf numFmtId="0" fontId="5" fillId="0" borderId="66" xfId="0" applyFont="1" applyBorder="1" applyAlignment="1">
      <alignment horizontal="left" wrapText="1"/>
    </xf>
    <xf numFmtId="0" fontId="0" fillId="0" borderId="45" xfId="0" applyBorder="1" applyAlignment="1">
      <alignment horizontal="left" vertical="center"/>
    </xf>
    <xf numFmtId="0" fontId="0" fillId="0" borderId="67" xfId="0" applyBorder="1" applyAlignment="1">
      <alignment horizontal="left" vertical="center"/>
    </xf>
    <xf numFmtId="0" fontId="0" fillId="0" borderId="10" xfId="0" applyBorder="1" applyAlignment="1">
      <alignment horizontal="left" vertical="center"/>
    </xf>
    <xf numFmtId="0" fontId="0" fillId="0" borderId="0" xfId="0" applyBorder="1" applyAlignment="1">
      <alignment horizontal="left" vertical="center"/>
    </xf>
    <xf numFmtId="0" fontId="0" fillId="0" borderId="11" xfId="0" applyBorder="1" applyAlignment="1">
      <alignment horizontal="left" vertical="center"/>
    </xf>
    <xf numFmtId="0" fontId="31" fillId="0" borderId="0" xfId="0" applyFont="1" applyBorder="1" applyAlignment="1">
      <alignment horizontal="left" vertical="center" shrinkToFit="1"/>
    </xf>
    <xf numFmtId="176" fontId="31" fillId="0" borderId="0" xfId="0" applyNumberFormat="1" applyFont="1" applyBorder="1" applyAlignment="1">
      <alignment vertical="center"/>
    </xf>
    <xf numFmtId="0" fontId="31" fillId="0" borderId="0" xfId="0" applyFont="1" applyBorder="1" applyAlignment="1">
      <alignment vertical="center" shrinkToFit="1"/>
    </xf>
    <xf numFmtId="0" fontId="31" fillId="0" borderId="11" xfId="0" applyFont="1" applyBorder="1" applyAlignment="1">
      <alignment vertical="center" shrinkToFit="1"/>
    </xf>
    <xf numFmtId="0" fontId="3" fillId="0" borderId="2" xfId="0" applyFont="1" applyBorder="1" applyAlignment="1">
      <alignment horizontal="justify" vertical="center" wrapText="1"/>
    </xf>
    <xf numFmtId="0" fontId="3" fillId="0" borderId="12" xfId="0" applyFont="1" applyBorder="1" applyAlignment="1">
      <alignment horizontal="justify" vertical="center" wrapText="1"/>
    </xf>
    <xf numFmtId="176" fontId="3" fillId="0" borderId="9" xfId="0" applyNumberFormat="1" applyFont="1" applyBorder="1" applyAlignment="1">
      <alignment horizontal="left" vertical="center" wrapText="1" indent="1"/>
    </xf>
    <xf numFmtId="176" fontId="3" fillId="0" borderId="2" xfId="0" applyNumberFormat="1" applyFont="1" applyBorder="1" applyAlignment="1">
      <alignment horizontal="left" vertical="center" wrapText="1" indent="1"/>
    </xf>
    <xf numFmtId="177" fontId="3" fillId="0" borderId="9" xfId="0" applyNumberFormat="1" applyFont="1" applyBorder="1" applyAlignment="1">
      <alignment horizontal="right" vertical="center" wrapText="1"/>
    </xf>
    <xf numFmtId="177" fontId="3" fillId="0" borderId="2" xfId="0" applyNumberFormat="1" applyFont="1" applyBorder="1" applyAlignment="1">
      <alignment horizontal="right" vertical="center" wrapText="1"/>
    </xf>
    <xf numFmtId="0" fontId="98" fillId="0" borderId="62" xfId="0" applyFont="1" applyBorder="1" applyAlignment="1">
      <alignment horizontal="justify" vertical="center" wrapText="1"/>
    </xf>
    <xf numFmtId="0" fontId="98" fillId="0" borderId="4" xfId="0" applyFont="1" applyBorder="1" applyAlignment="1">
      <alignment horizontal="justify" vertical="center" wrapText="1"/>
    </xf>
    <xf numFmtId="0" fontId="3" fillId="0" borderId="0" xfId="0" applyFont="1" applyBorder="1" applyAlignment="1">
      <alignment horizontal="left" vertical="center" shrinkToFit="1"/>
    </xf>
    <xf numFmtId="0" fontId="3" fillId="0" borderId="3"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56" xfId="0" applyFont="1" applyBorder="1" applyAlignment="1">
      <alignment horizontal="justify" vertical="center" wrapText="1"/>
    </xf>
    <xf numFmtId="183" fontId="31" fillId="0" borderId="0" xfId="0" applyNumberFormat="1" applyFont="1" applyBorder="1" applyAlignment="1">
      <alignment vertical="center" shrinkToFit="1"/>
    </xf>
    <xf numFmtId="9" fontId="31" fillId="0" borderId="2" xfId="0" applyNumberFormat="1" applyFont="1" applyBorder="1" applyAlignment="1">
      <alignment horizontal="center" vertical="center"/>
    </xf>
    <xf numFmtId="9" fontId="31" fillId="0" borderId="12" xfId="0" applyNumberFormat="1" applyFont="1" applyBorder="1" applyAlignment="1">
      <alignment horizontal="center" vertical="center"/>
    </xf>
    <xf numFmtId="176" fontId="31" fillId="0" borderId="2" xfId="0" applyNumberFormat="1" applyFont="1" applyBorder="1" applyAlignment="1">
      <alignment horizontal="left" vertical="center"/>
    </xf>
    <xf numFmtId="176" fontId="31" fillId="0" borderId="12" xfId="0" applyNumberFormat="1" applyFont="1" applyBorder="1" applyAlignment="1">
      <alignment horizontal="left" vertical="center"/>
    </xf>
    <xf numFmtId="0" fontId="115" fillId="0" borderId="0" xfId="0" applyFont="1" applyAlignment="1">
      <alignment horizontal="left" vertical="center"/>
    </xf>
    <xf numFmtId="0" fontId="78" fillId="0" borderId="0" xfId="0" applyFont="1" applyAlignment="1">
      <alignment horizontal="center" vertical="center"/>
    </xf>
    <xf numFmtId="0" fontId="0" fillId="0" borderId="0" xfId="0" applyAlignment="1">
      <alignment horizontal="center" vertical="center"/>
    </xf>
    <xf numFmtId="0" fontId="45" fillId="0" borderId="0" xfId="0" applyFont="1" applyAlignment="1">
      <alignment horizontal="center" vertical="center"/>
    </xf>
    <xf numFmtId="0" fontId="75" fillId="0" borderId="0" xfId="0" applyFont="1" applyAlignment="1">
      <alignment horizontal="left" vertical="center" wrapText="1"/>
    </xf>
    <xf numFmtId="0" fontId="116" fillId="0" borderId="0" xfId="0" applyFont="1" applyAlignment="1">
      <alignment horizontal="center" vertical="center"/>
    </xf>
    <xf numFmtId="0" fontId="95" fillId="0" borderId="0" xfId="0" applyFont="1" applyAlignment="1">
      <alignment horizontal="justify" vertical="center" wrapText="1"/>
    </xf>
    <xf numFmtId="0" fontId="42" fillId="0" borderId="0" xfId="0" applyFont="1" applyAlignment="1">
      <alignment horizontal="center" vertical="center"/>
    </xf>
    <xf numFmtId="0" fontId="96" fillId="0" borderId="0" xfId="0" applyFont="1" applyAlignment="1">
      <alignment horizontal="justify" vertical="center" wrapText="1"/>
    </xf>
    <xf numFmtId="176" fontId="29" fillId="0" borderId="0" xfId="0" applyNumberFormat="1" applyFont="1" applyAlignment="1">
      <alignment horizontal="center" vertical="center"/>
    </xf>
    <xf numFmtId="0" fontId="47" fillId="0" borderId="0" xfId="0" applyFont="1" applyBorder="1" applyAlignment="1">
      <alignment horizontal="center" vertical="center"/>
    </xf>
    <xf numFmtId="176" fontId="29" fillId="0" borderId="0" xfId="0" applyNumberFormat="1" applyFont="1" applyBorder="1" applyAlignment="1">
      <alignment horizontal="center" vertical="center" wrapText="1"/>
    </xf>
    <xf numFmtId="0" fontId="54" fillId="0" borderId="44" xfId="0" applyFont="1" applyBorder="1" applyAlignment="1">
      <alignment horizontal="left" vertical="center" wrapText="1"/>
    </xf>
    <xf numFmtId="0" fontId="54" fillId="0" borderId="45" xfId="0" applyFont="1" applyBorder="1" applyAlignment="1">
      <alignment horizontal="left" vertical="center" wrapText="1"/>
    </xf>
    <xf numFmtId="0" fontId="54" fillId="0" borderId="46" xfId="0" applyFont="1" applyBorder="1" applyAlignment="1">
      <alignment horizontal="left" vertical="center" wrapText="1"/>
    </xf>
    <xf numFmtId="0" fontId="54" fillId="0" borderId="47" xfId="0" applyFont="1" applyBorder="1" applyAlignment="1">
      <alignment horizontal="left" vertical="center" wrapText="1"/>
    </xf>
    <xf numFmtId="0" fontId="54" fillId="0" borderId="0" xfId="0" applyFont="1" applyBorder="1" applyAlignment="1">
      <alignment horizontal="left" vertical="center" wrapText="1"/>
    </xf>
    <xf numFmtId="0" fontId="54" fillId="0" borderId="48" xfId="0" applyFont="1" applyBorder="1" applyAlignment="1">
      <alignment horizontal="left" vertical="center" wrapText="1"/>
    </xf>
    <xf numFmtId="0" fontId="54" fillId="0" borderId="49" xfId="0" applyFont="1" applyBorder="1" applyAlignment="1">
      <alignment horizontal="left" vertical="center" wrapText="1"/>
    </xf>
    <xf numFmtId="0" fontId="54" fillId="0" borderId="50" xfId="0" applyFont="1" applyBorder="1" applyAlignment="1">
      <alignment horizontal="left" vertical="center" wrapText="1"/>
    </xf>
    <xf numFmtId="0" fontId="54" fillId="0" borderId="51" xfId="0" applyFont="1" applyBorder="1" applyAlignment="1">
      <alignment horizontal="left" vertical="center" wrapText="1"/>
    </xf>
    <xf numFmtId="0" fontId="47" fillId="0" borderId="0" xfId="0" applyFont="1" applyBorder="1" applyAlignment="1">
      <alignment horizontal="right" vertical="center"/>
    </xf>
    <xf numFmtId="0" fontId="65" fillId="0" borderId="0" xfId="0" applyFont="1" applyBorder="1" applyAlignment="1">
      <alignment horizontal="left" wrapText="1"/>
    </xf>
    <xf numFmtId="0" fontId="57" fillId="0" borderId="50" xfId="0" applyFont="1" applyBorder="1" applyAlignment="1">
      <alignment horizontal="center" vertical="center"/>
    </xf>
    <xf numFmtId="0" fontId="35" fillId="0" borderId="0" xfId="0" applyFont="1" applyAlignment="1">
      <alignment horizontal="center" vertical="center"/>
    </xf>
    <xf numFmtId="0" fontId="56" fillId="0" borderId="0" xfId="0" applyFont="1" applyBorder="1" applyAlignment="1">
      <alignment horizontal="left" vertical="center" wrapText="1"/>
    </xf>
    <xf numFmtId="0" fontId="32" fillId="0" borderId="68" xfId="0" applyFont="1" applyBorder="1" applyAlignment="1">
      <alignment horizontal="left" vertical="center" wrapText="1"/>
    </xf>
    <xf numFmtId="0" fontId="32" fillId="0" borderId="69" xfId="0" applyFont="1" applyBorder="1" applyAlignment="1">
      <alignment horizontal="left" vertical="center" wrapText="1"/>
    </xf>
    <xf numFmtId="0" fontId="32" fillId="0" borderId="26" xfId="0" applyFont="1" applyBorder="1" applyAlignment="1">
      <alignment horizontal="left" vertical="center" wrapText="1"/>
    </xf>
    <xf numFmtId="0" fontId="32" fillId="0" borderId="27" xfId="0" applyFont="1" applyBorder="1" applyAlignment="1">
      <alignment horizontal="left" vertical="center" wrapText="1"/>
    </xf>
    <xf numFmtId="0" fontId="32" fillId="0" borderId="70" xfId="0" applyFont="1" applyBorder="1" applyAlignment="1">
      <alignment horizontal="center" vertical="center" wrapText="1"/>
    </xf>
    <xf numFmtId="0" fontId="32" fillId="0" borderId="71" xfId="0" applyFont="1" applyBorder="1" applyAlignment="1">
      <alignment horizontal="center" vertical="center" wrapText="1"/>
    </xf>
    <xf numFmtId="0" fontId="122" fillId="0" borderId="110" xfId="0" applyFont="1" applyBorder="1" applyAlignment="1">
      <alignment horizontal="left" vertical="center" wrapText="1"/>
    </xf>
    <xf numFmtId="0" fontId="122" fillId="0" borderId="101" xfId="0" applyFont="1" applyBorder="1" applyAlignment="1">
      <alignment horizontal="left" vertical="center" wrapText="1"/>
    </xf>
    <xf numFmtId="0" fontId="122" fillId="0" borderId="111" xfId="0" applyFont="1" applyBorder="1" applyAlignment="1">
      <alignment horizontal="left" vertical="center" wrapText="1"/>
    </xf>
    <xf numFmtId="0" fontId="122" fillId="0" borderId="107" xfId="0" applyFont="1" applyBorder="1" applyAlignment="1">
      <alignment horizontal="left" vertical="center" wrapText="1"/>
    </xf>
    <xf numFmtId="0" fontId="122" fillId="0" borderId="97" xfId="0" applyFont="1" applyBorder="1" applyAlignment="1">
      <alignment horizontal="left" vertical="center" wrapText="1"/>
    </xf>
    <xf numFmtId="0" fontId="122" fillId="0" borderId="108" xfId="0" applyFont="1" applyBorder="1" applyAlignment="1">
      <alignment horizontal="left" vertical="center" wrapText="1"/>
    </xf>
    <xf numFmtId="0" fontId="113" fillId="0" borderId="110" xfId="0" applyFont="1" applyBorder="1" applyAlignment="1">
      <alignment horizontal="left" vertical="center" wrapText="1"/>
    </xf>
    <xf numFmtId="0" fontId="113" fillId="0" borderId="101" xfId="0" applyFont="1" applyBorder="1" applyAlignment="1">
      <alignment horizontal="left" vertical="center" wrapText="1"/>
    </xf>
    <xf numFmtId="0" fontId="113" fillId="0" borderId="107" xfId="0" applyFont="1" applyBorder="1" applyAlignment="1">
      <alignment horizontal="left" vertical="center" wrapText="1"/>
    </xf>
    <xf numFmtId="0" fontId="113" fillId="0" borderId="97" xfId="0" applyFont="1" applyBorder="1" applyAlignment="1">
      <alignment horizontal="left" vertical="center" wrapText="1"/>
    </xf>
    <xf numFmtId="0" fontId="123" fillId="0" borderId="112" xfId="0" applyFont="1" applyBorder="1" applyAlignment="1">
      <alignment horizontal="right" vertical="center" wrapText="1"/>
    </xf>
    <xf numFmtId="14" fontId="120" fillId="0" borderId="0" xfId="0" applyNumberFormat="1" applyFont="1" applyAlignment="1">
      <alignment horizontal="center" vertical="center" wrapText="1"/>
    </xf>
    <xf numFmtId="0" fontId="120" fillId="0" borderId="0" xfId="0" applyFont="1" applyAlignment="1">
      <alignment horizontal="center" vertical="center" wrapText="1"/>
    </xf>
    <xf numFmtId="0" fontId="117" fillId="0" borderId="109" xfId="0" applyFont="1" applyBorder="1" applyAlignment="1">
      <alignment horizontal="center" vertical="center" wrapText="1"/>
    </xf>
    <xf numFmtId="0" fontId="117" fillId="0" borderId="105" xfId="0" applyFont="1" applyBorder="1" applyAlignment="1">
      <alignment horizontal="center" vertical="center" wrapText="1"/>
    </xf>
    <xf numFmtId="0" fontId="122" fillId="0" borderId="113" xfId="0" applyFont="1" applyBorder="1" applyAlignment="1">
      <alignment horizontal="left" vertical="center" wrapText="1"/>
    </xf>
    <xf numFmtId="0" fontId="122" fillId="0" borderId="114" xfId="0" applyFont="1" applyBorder="1" applyAlignment="1">
      <alignment horizontal="left" vertical="center" wrapText="1"/>
    </xf>
    <xf numFmtId="0" fontId="122" fillId="0" borderId="105" xfId="0" applyFont="1" applyBorder="1" applyAlignment="1">
      <alignment horizontal="left" vertical="center" wrapText="1"/>
    </xf>
    <xf numFmtId="0" fontId="117" fillId="0" borderId="115" xfId="0" applyFont="1" applyBorder="1" applyAlignment="1">
      <alignment horizontal="justify" vertical="center" wrapText="1"/>
    </xf>
    <xf numFmtId="0" fontId="113" fillId="0" borderId="113" xfId="0" applyFont="1" applyBorder="1" applyAlignment="1">
      <alignment horizontal="left" vertical="center" wrapText="1"/>
    </xf>
    <xf numFmtId="0" fontId="113" fillId="0" borderId="114" xfId="0" applyFont="1" applyBorder="1" applyAlignment="1">
      <alignment horizontal="left" vertical="center" wrapText="1"/>
    </xf>
    <xf numFmtId="0" fontId="124" fillId="0" borderId="119" xfId="0" applyFont="1" applyBorder="1" applyAlignment="1">
      <alignment horizontal="center" vertical="center" wrapText="1"/>
    </xf>
    <xf numFmtId="0" fontId="117" fillId="0" borderId="119" xfId="0" applyFont="1" applyBorder="1" applyAlignment="1">
      <alignment horizontal="center" vertical="center" wrapText="1"/>
    </xf>
    <xf numFmtId="0" fontId="120" fillId="0" borderId="119" xfId="0" applyFont="1" applyBorder="1" applyAlignment="1">
      <alignment horizontal="center" vertical="center" wrapText="1"/>
    </xf>
    <xf numFmtId="0" fontId="122" fillId="0" borderId="110" xfId="0" applyFont="1" applyBorder="1" applyAlignment="1">
      <alignment horizontal="justify" vertical="center" wrapText="1"/>
    </xf>
    <xf numFmtId="0" fontId="122" fillId="0" borderId="101" xfId="0" applyFont="1" applyBorder="1" applyAlignment="1">
      <alignment horizontal="justify" vertical="center" wrapText="1"/>
    </xf>
    <xf numFmtId="0" fontId="122" fillId="0" borderId="111" xfId="0" applyFont="1" applyBorder="1" applyAlignment="1">
      <alignment horizontal="justify" vertical="center" wrapText="1"/>
    </xf>
    <xf numFmtId="0" fontId="122" fillId="0" borderId="107" xfId="0" applyFont="1" applyBorder="1" applyAlignment="1">
      <alignment horizontal="justify" vertical="center" wrapText="1"/>
    </xf>
    <xf numFmtId="0" fontId="122" fillId="0" borderId="97" xfId="0" applyFont="1" applyBorder="1" applyAlignment="1">
      <alignment horizontal="justify" vertical="center" wrapText="1"/>
    </xf>
    <xf numFmtId="0" fontId="122" fillId="0" borderId="108" xfId="0" applyFont="1" applyBorder="1" applyAlignment="1">
      <alignment horizontal="justify" vertical="center" wrapText="1"/>
    </xf>
    <xf numFmtId="0" fontId="113" fillId="0" borderId="110" xfId="0" applyFont="1" applyBorder="1" applyAlignment="1">
      <alignment horizontal="justify" vertical="center" wrapText="1"/>
    </xf>
    <xf numFmtId="0" fontId="113" fillId="0" borderId="101" xfId="0" applyFont="1" applyBorder="1" applyAlignment="1">
      <alignment horizontal="justify" vertical="center" wrapText="1"/>
    </xf>
    <xf numFmtId="0" fontId="113" fillId="0" borderId="111" xfId="0" applyFont="1" applyBorder="1" applyAlignment="1">
      <alignment horizontal="justify" vertical="center" wrapText="1"/>
    </xf>
    <xf numFmtId="0" fontId="113" fillId="0" borderId="107" xfId="0" applyFont="1" applyBorder="1" applyAlignment="1">
      <alignment horizontal="justify" vertical="center" wrapText="1"/>
    </xf>
    <xf numFmtId="0" fontId="113" fillId="0" borderId="97" xfId="0" applyFont="1" applyBorder="1" applyAlignment="1">
      <alignment horizontal="justify" vertical="center" wrapText="1"/>
    </xf>
    <xf numFmtId="0" fontId="113" fillId="0" borderId="108" xfId="0" applyFont="1" applyBorder="1" applyAlignment="1">
      <alignment horizontal="justify" vertical="center" wrapText="1"/>
    </xf>
    <xf numFmtId="0" fontId="117" fillId="0" borderId="104" xfId="0" applyFont="1" applyBorder="1" applyAlignment="1">
      <alignment horizontal="center" vertical="center" wrapText="1"/>
    </xf>
    <xf numFmtId="0" fontId="113" fillId="0" borderId="106" xfId="0" applyFont="1" applyBorder="1" applyAlignment="1">
      <alignment horizontal="justify" vertical="center" wrapText="1"/>
    </xf>
    <xf numFmtId="0" fontId="113" fillId="0" borderId="102" xfId="0" applyFont="1" applyBorder="1" applyAlignment="1">
      <alignment horizontal="justify" vertical="center" wrapText="1"/>
    </xf>
    <xf numFmtId="0" fontId="113" fillId="0" borderId="104" xfId="0" applyFont="1" applyBorder="1" applyAlignment="1">
      <alignment horizontal="justify" vertical="center" wrapText="1"/>
    </xf>
    <xf numFmtId="0" fontId="113" fillId="0" borderId="106" xfId="0" applyFont="1" applyBorder="1" applyAlignment="1">
      <alignment horizontal="left" vertical="center" wrapText="1"/>
    </xf>
    <xf numFmtId="0" fontId="113" fillId="0" borderId="102" xfId="0" applyFont="1" applyBorder="1" applyAlignment="1">
      <alignment horizontal="left" vertical="center" wrapText="1"/>
    </xf>
    <xf numFmtId="0" fontId="121" fillId="0" borderId="99" xfId="0" applyFont="1" applyBorder="1" applyAlignment="1">
      <alignment horizontal="center" vertical="center" wrapText="1"/>
    </xf>
    <xf numFmtId="0" fontId="113" fillId="0" borderId="91" xfId="0" applyFont="1" applyBorder="1" applyAlignment="1">
      <alignment horizontal="center" vertical="center" wrapText="1"/>
    </xf>
    <xf numFmtId="0" fontId="113" fillId="0" borderId="98" xfId="0" applyFont="1" applyBorder="1" applyAlignment="1">
      <alignment horizontal="center" vertical="center" wrapText="1"/>
    </xf>
    <xf numFmtId="0" fontId="117" fillId="0" borderId="102" xfId="0" applyFont="1" applyBorder="1" applyAlignment="1">
      <alignment horizontal="center" vertical="center" wrapText="1"/>
    </xf>
    <xf numFmtId="0" fontId="117" fillId="0" borderId="103" xfId="0" applyFont="1" applyBorder="1" applyAlignment="1">
      <alignment horizontal="center" vertical="center" wrapText="1"/>
    </xf>
    <xf numFmtId="0" fontId="113" fillId="0" borderId="117" xfId="0" applyFont="1" applyBorder="1" applyAlignment="1">
      <alignment horizontal="center" vertical="center" wrapText="1"/>
    </xf>
    <xf numFmtId="0" fontId="120" fillId="0" borderId="102" xfId="0" applyFont="1" applyBorder="1" applyAlignment="1">
      <alignment horizontal="center" vertical="center" wrapText="1"/>
    </xf>
    <xf numFmtId="0" fontId="120" fillId="0" borderId="97" xfId="0" applyFont="1" applyBorder="1" applyAlignment="1">
      <alignment horizontal="center" vertical="center" wrapText="1"/>
    </xf>
    <xf numFmtId="0" fontId="113" fillId="0" borderId="95" xfId="0" applyFont="1" applyBorder="1" applyAlignment="1">
      <alignment horizontal="justify" vertical="center" wrapText="1"/>
    </xf>
    <xf numFmtId="0" fontId="113" fillId="0" borderId="96" xfId="0" applyFont="1" applyBorder="1" applyAlignment="1">
      <alignment horizontal="justify" vertical="center" wrapText="1"/>
    </xf>
    <xf numFmtId="0" fontId="113" fillId="0" borderId="102" xfId="0" applyFont="1" applyBorder="1" applyAlignment="1">
      <alignment horizontal="center" vertical="center" wrapText="1"/>
    </xf>
    <xf numFmtId="0" fontId="113" fillId="0" borderId="103" xfId="0" applyFont="1" applyBorder="1" applyAlignment="1">
      <alignment horizontal="center" vertical="center" wrapText="1"/>
    </xf>
    <xf numFmtId="0" fontId="113" fillId="0" borderId="97" xfId="0" applyFont="1" applyBorder="1" applyAlignment="1">
      <alignment horizontal="center" vertical="center" wrapText="1"/>
    </xf>
    <xf numFmtId="0" fontId="113" fillId="0" borderId="118" xfId="0" applyFont="1" applyBorder="1" applyAlignment="1">
      <alignment horizontal="center" vertical="center" wrapText="1"/>
    </xf>
    <xf numFmtId="0" fontId="113" fillId="0" borderId="101" xfId="0" applyFont="1" applyBorder="1" applyAlignment="1">
      <alignment horizontal="center" vertical="center" wrapText="1"/>
    </xf>
    <xf numFmtId="0" fontId="118" fillId="0" borderId="99" xfId="0" applyFont="1" applyBorder="1" applyAlignment="1">
      <alignment horizontal="center" vertical="center" wrapText="1"/>
    </xf>
    <xf numFmtId="0" fontId="113" fillId="0" borderId="100" xfId="0" applyFont="1" applyBorder="1" applyAlignment="1">
      <alignment horizontal="center" vertical="center" wrapText="1"/>
    </xf>
    <xf numFmtId="0" fontId="113" fillId="0" borderId="96" xfId="0" applyFont="1" applyBorder="1" applyAlignment="1">
      <alignment horizontal="center" vertical="center" wrapText="1"/>
    </xf>
    <xf numFmtId="0" fontId="113" fillId="0" borderId="0" xfId="0" applyFont="1" applyAlignment="1">
      <alignment horizontal="justify" vertical="center" wrapText="1"/>
    </xf>
    <xf numFmtId="0" fontId="119" fillId="0" borderId="0" xfId="0" applyFont="1" applyAlignment="1">
      <alignment horizontal="center" vertical="center" wrapText="1"/>
    </xf>
    <xf numFmtId="0" fontId="120" fillId="0" borderId="93" xfId="0" applyFont="1" applyBorder="1" applyAlignment="1">
      <alignment horizontal="justify" vertical="center" wrapText="1"/>
    </xf>
    <xf numFmtId="0" fontId="117" fillId="0" borderId="0" xfId="0" applyFont="1" applyBorder="1" applyAlignment="1">
      <alignment horizontal="center" vertical="center" wrapText="1"/>
    </xf>
    <xf numFmtId="0" fontId="117" fillId="0" borderId="92" xfId="0" applyFont="1" applyBorder="1" applyAlignment="1">
      <alignment horizontal="center" vertical="center" wrapText="1"/>
    </xf>
    <xf numFmtId="0" fontId="117" fillId="0" borderId="93" xfId="0" applyFont="1" applyBorder="1" applyAlignment="1">
      <alignment horizontal="center" vertical="center" wrapText="1"/>
    </xf>
    <xf numFmtId="0" fontId="117" fillId="0" borderId="94" xfId="0" applyFont="1" applyBorder="1" applyAlignment="1">
      <alignment horizontal="center" vertical="center" wrapText="1"/>
    </xf>
    <xf numFmtId="0" fontId="118" fillId="0" borderId="99" xfId="0" applyFont="1" applyBorder="1" applyAlignment="1">
      <alignment horizontal="justify" vertical="center" wrapText="1"/>
    </xf>
    <xf numFmtId="14" fontId="117" fillId="0" borderId="116" xfId="0" applyNumberFormat="1" applyFont="1" applyBorder="1" applyAlignment="1">
      <alignment horizontal="center" vertical="center" wrapText="1"/>
    </xf>
    <xf numFmtId="0" fontId="117" fillId="0" borderId="116" xfId="0" applyFont="1" applyBorder="1" applyAlignment="1">
      <alignment horizontal="center" vertical="center" wrapText="1"/>
    </xf>
    <xf numFmtId="0" fontId="113" fillId="0" borderId="120" xfId="0" applyFont="1" applyBorder="1" applyAlignment="1">
      <alignment horizontal="center" vertical="center" wrapText="1"/>
    </xf>
    <xf numFmtId="0" fontId="113" fillId="0" borderId="116" xfId="0" applyFont="1" applyBorder="1" applyAlignment="1">
      <alignment horizontal="center" vertical="center" wrapText="1"/>
    </xf>
    <xf numFmtId="0" fontId="113" fillId="0" borderId="121" xfId="0" applyFont="1" applyBorder="1" applyAlignment="1">
      <alignment horizontal="center" vertical="center" wrapText="1"/>
    </xf>
    <xf numFmtId="0" fontId="117" fillId="0" borderId="0" xfId="0" applyFont="1" applyAlignment="1">
      <alignment horizontal="center" vertical="center" wrapText="1"/>
    </xf>
    <xf numFmtId="0" fontId="0" fillId="0" borderId="93" xfId="0" applyBorder="1" applyAlignment="1">
      <alignment vertical="center" wrapText="1"/>
    </xf>
    <xf numFmtId="0" fontId="0" fillId="0" borderId="94" xfId="0" applyBorder="1" applyAlignment="1">
      <alignment vertical="center" wrapText="1"/>
    </xf>
    <xf numFmtId="0" fontId="113" fillId="0" borderId="91" xfId="0" applyFont="1" applyBorder="1" applyAlignment="1">
      <alignment horizontal="justify" vertical="center" wrapText="1"/>
    </xf>
    <xf numFmtId="0" fontId="113" fillId="0" borderId="98" xfId="0" applyFont="1" applyBorder="1" applyAlignment="1">
      <alignment horizontal="justify" vertical="center" wrapText="1"/>
    </xf>
    <xf numFmtId="0" fontId="63" fillId="0" borderId="0" xfId="0" applyFont="1" applyAlignment="1">
      <alignment horizontal="center" vertical="center"/>
    </xf>
    <xf numFmtId="0" fontId="125" fillId="0" borderId="0" xfId="0" applyFont="1" applyAlignment="1">
      <alignment horizontal="left" vertical="center"/>
    </xf>
    <xf numFmtId="0" fontId="67" fillId="0" borderId="0" xfId="0" applyFont="1" applyAlignment="1">
      <alignment vertical="center" wrapText="1"/>
    </xf>
    <xf numFmtId="0" fontId="68" fillId="0" borderId="0" xfId="0" applyFont="1" applyBorder="1" applyAlignment="1">
      <alignment horizontal="left" vertical="center"/>
    </xf>
    <xf numFmtId="176" fontId="66" fillId="0" borderId="0" xfId="0" applyNumberFormat="1" applyFont="1" applyBorder="1" applyAlignment="1">
      <alignment horizontal="center" vertical="center"/>
    </xf>
    <xf numFmtId="0" fontId="66" fillId="0" borderId="0" xfId="0" applyFont="1" applyBorder="1" applyAlignment="1">
      <alignment horizontal="left" vertical="center" shrinkToFit="1"/>
    </xf>
    <xf numFmtId="0" fontId="126" fillId="0" borderId="0" xfId="0" applyFont="1" applyBorder="1" applyAlignment="1">
      <alignment horizontal="left" vertical="center" wrapText="1"/>
    </xf>
    <xf numFmtId="0" fontId="84" fillId="0" borderId="0" xfId="0" applyFont="1" applyBorder="1" applyAlignment="1">
      <alignment horizontal="left" vertical="center" shrinkToFit="1"/>
    </xf>
    <xf numFmtId="0" fontId="125" fillId="0" borderId="0" xfId="0" applyFont="1" applyBorder="1" applyAlignment="1">
      <alignment horizontal="left" vertical="center"/>
    </xf>
    <xf numFmtId="0" fontId="79" fillId="0" borderId="0" xfId="0" applyFont="1" applyBorder="1" applyAlignment="1">
      <alignment horizontal="center" vertical="center"/>
    </xf>
    <xf numFmtId="176" fontId="80" fillId="0" borderId="0" xfId="0" applyNumberFormat="1" applyFont="1" applyBorder="1" applyAlignment="1">
      <alignment horizontal="center" vertical="center"/>
    </xf>
    <xf numFmtId="0" fontId="126" fillId="0" borderId="0" xfId="0" applyFont="1" applyBorder="1" applyAlignment="1">
      <alignment horizontal="left" vertical="center"/>
    </xf>
    <xf numFmtId="0" fontId="84" fillId="0" borderId="0" xfId="0" applyFont="1" applyBorder="1" applyAlignment="1">
      <alignment horizontal="center" vertical="center"/>
    </xf>
    <xf numFmtId="0" fontId="126" fillId="0" borderId="0" xfId="0" applyFont="1" applyBorder="1" applyAlignment="1">
      <alignment horizontal="center" vertical="center" shrinkToFit="1"/>
    </xf>
    <xf numFmtId="0" fontId="59" fillId="0" borderId="0" xfId="0" applyFont="1" applyAlignment="1">
      <alignment horizontal="left" vertical="center"/>
    </xf>
    <xf numFmtId="0" fontId="59" fillId="0" borderId="0" xfId="0" applyFont="1" applyBorder="1" applyAlignment="1">
      <alignment horizontal="left" vertical="center" shrinkToFit="1"/>
    </xf>
    <xf numFmtId="0" fontId="112" fillId="0" borderId="0" xfId="0" applyFont="1" applyBorder="1" applyAlignment="1">
      <alignment horizontal="left" vertical="center"/>
    </xf>
    <xf numFmtId="0" fontId="60" fillId="0" borderId="72" xfId="0" applyFont="1" applyBorder="1" applyAlignment="1">
      <alignment horizontal="center" vertical="center"/>
    </xf>
    <xf numFmtId="0" fontId="60" fillId="0" borderId="73" xfId="0" applyFont="1" applyBorder="1" applyAlignment="1">
      <alignment horizontal="center" vertical="center"/>
    </xf>
    <xf numFmtId="0" fontId="59" fillId="0" borderId="74" xfId="0" applyFont="1" applyBorder="1" applyAlignment="1">
      <alignment horizontal="center" vertical="center"/>
    </xf>
    <xf numFmtId="0" fontId="59" fillId="0" borderId="8" xfId="0" applyFont="1" applyBorder="1" applyAlignment="1">
      <alignment horizontal="center" vertical="center"/>
    </xf>
    <xf numFmtId="0" fontId="59" fillId="0" borderId="75" xfId="0" applyFont="1" applyBorder="1" applyAlignment="1">
      <alignment horizontal="center" vertical="center"/>
    </xf>
    <xf numFmtId="0" fontId="61" fillId="0" borderId="0" xfId="0" applyFont="1" applyAlignment="1">
      <alignment horizontal="center" vertical="center" shrinkToFit="1"/>
    </xf>
    <xf numFmtId="176" fontId="59" fillId="0" borderId="0" xfId="0" applyNumberFormat="1" applyFont="1" applyBorder="1" applyAlignment="1">
      <alignment vertical="center"/>
    </xf>
    <xf numFmtId="0" fontId="31" fillId="0" borderId="32" xfId="0" applyFont="1" applyBorder="1" applyAlignment="1">
      <alignment horizontal="left" vertical="center"/>
    </xf>
    <xf numFmtId="0" fontId="31" fillId="0" borderId="76" xfId="0" applyFont="1" applyBorder="1" applyAlignment="1">
      <alignment horizontal="left" vertical="center"/>
    </xf>
    <xf numFmtId="0" fontId="31" fillId="0" borderId="3" xfId="0" applyFont="1" applyBorder="1" applyAlignment="1">
      <alignment horizontal="left" vertical="center"/>
    </xf>
    <xf numFmtId="0" fontId="31" fillId="0" borderId="56" xfId="0" applyFont="1" applyBorder="1" applyAlignment="1">
      <alignment horizontal="left" vertical="center"/>
    </xf>
    <xf numFmtId="0" fontId="31" fillId="0" borderId="34" xfId="0" applyFont="1" applyBorder="1" applyAlignment="1">
      <alignment horizontal="left" vertical="center"/>
    </xf>
    <xf numFmtId="0" fontId="31" fillId="0" borderId="77" xfId="0" applyFont="1" applyBorder="1" applyAlignment="1">
      <alignment horizontal="left" vertical="center"/>
    </xf>
    <xf numFmtId="0" fontId="53" fillId="0" borderId="83" xfId="58" applyFont="1" applyBorder="1" applyAlignment="1">
      <alignment horizontal="center" vertical="center"/>
    </xf>
    <xf numFmtId="0" fontId="53" fillId="0" borderId="82" xfId="58" applyFont="1" applyBorder="1" applyAlignment="1">
      <alignment horizontal="center" vertical="center"/>
    </xf>
    <xf numFmtId="0" fontId="53" fillId="0" borderId="84" xfId="58" applyFont="1" applyBorder="1" applyAlignment="1">
      <alignment horizontal="center" vertical="center"/>
    </xf>
    <xf numFmtId="177" fontId="53" fillId="0" borderId="85" xfId="58" applyNumberFormat="1" applyFont="1" applyBorder="1" applyAlignment="1">
      <alignment horizontal="left" vertical="center"/>
    </xf>
    <xf numFmtId="189" fontId="53" fillId="0" borderId="85" xfId="58" applyNumberFormat="1" applyFont="1" applyBorder="1" applyAlignment="1">
      <alignment horizontal="left" vertical="center"/>
    </xf>
    <xf numFmtId="0" fontId="99" fillId="0" borderId="44" xfId="58" applyFont="1" applyBorder="1" applyAlignment="1">
      <alignment horizontal="center" vertical="center"/>
    </xf>
    <xf numFmtId="0" fontId="99" fillId="0" borderId="45" xfId="58" applyFont="1" applyBorder="1" applyAlignment="1">
      <alignment horizontal="center" vertical="center"/>
    </xf>
    <xf numFmtId="0" fontId="99" fillId="0" borderId="49" xfId="58" applyFont="1" applyBorder="1" applyAlignment="1">
      <alignment horizontal="center" vertical="center"/>
    </xf>
    <xf numFmtId="0" fontId="99" fillId="0" borderId="50" xfId="58" applyFont="1" applyBorder="1" applyAlignment="1">
      <alignment horizontal="center" vertical="center"/>
    </xf>
    <xf numFmtId="0" fontId="99" fillId="0" borderId="45" xfId="58" applyFont="1" applyBorder="1" applyAlignment="1">
      <alignment horizontal="distributed" vertical="center"/>
    </xf>
    <xf numFmtId="0" fontId="99" fillId="0" borderId="50" xfId="58" applyFont="1" applyBorder="1" applyAlignment="1">
      <alignment horizontal="distributed" vertical="center"/>
    </xf>
    <xf numFmtId="0" fontId="99" fillId="0" borderId="46" xfId="58" applyFont="1" applyBorder="1" applyAlignment="1">
      <alignment horizontal="center" vertical="center"/>
    </xf>
    <xf numFmtId="0" fontId="99" fillId="0" borderId="51" xfId="58" applyFont="1" applyBorder="1" applyAlignment="1">
      <alignment horizontal="center" vertical="center"/>
    </xf>
    <xf numFmtId="0" fontId="53" fillId="0" borderId="86" xfId="58" applyFont="1" applyBorder="1" applyAlignment="1">
      <alignment horizontal="center" vertical="center"/>
    </xf>
    <xf numFmtId="0" fontId="53" fillId="0" borderId="87" xfId="58" applyFont="1" applyBorder="1" applyAlignment="1">
      <alignment horizontal="center" vertical="center"/>
    </xf>
    <xf numFmtId="0" fontId="53" fillId="0" borderId="88" xfId="58" applyFont="1" applyBorder="1" applyAlignment="1">
      <alignment horizontal="center" vertical="center"/>
    </xf>
    <xf numFmtId="0" fontId="53" fillId="0" borderId="89" xfId="58" applyFont="1" applyBorder="1" applyAlignment="1">
      <alignment horizontal="left" vertical="center"/>
    </xf>
    <xf numFmtId="0" fontId="53" fillId="0" borderId="90" xfId="58" applyFont="1" applyBorder="1" applyAlignment="1">
      <alignment horizontal="left" vertical="center"/>
    </xf>
    <xf numFmtId="0" fontId="53" fillId="0" borderId="42" xfId="58" applyFont="1" applyBorder="1" applyAlignment="1">
      <alignment horizontal="left" vertical="center"/>
    </xf>
    <xf numFmtId="177" fontId="53" fillId="0" borderId="42" xfId="58" applyNumberFormat="1" applyFont="1" applyBorder="1" applyAlignment="1">
      <alignment horizontal="center" vertical="center"/>
    </xf>
    <xf numFmtId="0" fontId="53" fillId="0" borderId="78" xfId="58" applyFont="1" applyBorder="1" applyAlignment="1">
      <alignment horizontal="center" vertical="center"/>
    </xf>
    <xf numFmtId="0" fontId="53" fillId="0" borderId="38" xfId="58" applyFont="1" applyBorder="1" applyAlignment="1">
      <alignment horizontal="center" vertical="center"/>
    </xf>
    <xf numFmtId="0" fontId="53" fillId="0" borderId="41" xfId="58" applyFont="1" applyBorder="1" applyAlignment="1">
      <alignment horizontal="center" vertical="center"/>
    </xf>
    <xf numFmtId="0" fontId="53" fillId="0" borderId="79" xfId="58" applyFont="1" applyBorder="1" applyAlignment="1">
      <alignment horizontal="center" vertical="center"/>
    </xf>
    <xf numFmtId="0" fontId="53" fillId="0" borderId="80" xfId="58" applyFont="1" applyBorder="1" applyAlignment="1">
      <alignment horizontal="center" vertical="center"/>
    </xf>
    <xf numFmtId="0" fontId="53" fillId="0" borderId="81" xfId="58" applyFont="1" applyBorder="1" applyAlignment="1">
      <alignment horizontal="center" vertical="center"/>
    </xf>
    <xf numFmtId="0" fontId="53" fillId="0" borderId="38" xfId="56" applyFont="1" applyBorder="1" applyAlignment="1">
      <alignment horizontal="center" vertical="center"/>
    </xf>
    <xf numFmtId="0" fontId="53" fillId="0" borderId="37" xfId="58" applyFont="1" applyBorder="1" applyAlignment="1">
      <alignment horizontal="left" vertical="center"/>
    </xf>
    <xf numFmtId="0" fontId="53" fillId="0" borderId="82" xfId="58" applyFont="1" applyBorder="1" applyAlignment="1">
      <alignment horizontal="left" vertical="center"/>
    </xf>
    <xf numFmtId="0" fontId="53" fillId="0" borderId="37" xfId="56" applyFont="1" applyBorder="1" applyAlignment="1">
      <alignment horizontal="center" vertical="center"/>
    </xf>
    <xf numFmtId="0" fontId="53" fillId="0" borderId="42" xfId="56" applyFont="1" applyBorder="1" applyAlignment="1">
      <alignment horizontal="center" vertical="center"/>
    </xf>
    <xf numFmtId="0" fontId="53" fillId="0" borderId="43" xfId="58" applyFont="1" applyBorder="1" applyAlignment="1">
      <alignment horizontal="left" vertical="center"/>
    </xf>
    <xf numFmtId="0" fontId="104" fillId="0" borderId="0" xfId="58" applyFont="1" applyBorder="1" applyAlignment="1">
      <alignment horizontal="distributed" vertical="center"/>
    </xf>
    <xf numFmtId="0" fontId="104" fillId="0" borderId="0" xfId="58" applyFont="1" applyBorder="1" applyAlignment="1">
      <alignment horizontal="left" vertical="center"/>
    </xf>
    <xf numFmtId="0" fontId="106" fillId="0" borderId="50" xfId="57" applyFont="1" applyBorder="1" applyAlignment="1">
      <alignment horizontal="distributed" vertical="center"/>
    </xf>
    <xf numFmtId="0" fontId="0" fillId="0" borderId="50" xfId="0" applyBorder="1" applyAlignment="1">
      <alignment vertical="center"/>
    </xf>
    <xf numFmtId="0" fontId="107" fillId="0" borderId="50" xfId="57" applyFont="1" applyBorder="1" applyAlignment="1">
      <alignment horizontal="center" vertical="center"/>
    </xf>
    <xf numFmtId="0" fontId="101" fillId="0" borderId="0" xfId="58" applyFont="1" applyBorder="1" applyAlignment="1">
      <alignment horizontal="justify" vertical="justify"/>
    </xf>
    <xf numFmtId="176" fontId="127" fillId="0" borderId="0" xfId="58" applyNumberFormat="1" applyFont="1" applyBorder="1" applyAlignment="1">
      <alignment horizontal="center" vertical="center"/>
    </xf>
    <xf numFmtId="0" fontId="100" fillId="0" borderId="0" xfId="58" applyFont="1" applyBorder="1" applyAlignment="1">
      <alignment horizontal="left" vertical="center"/>
    </xf>
  </cellXfs>
  <cellStyles count="61">
    <cellStyle name="??&amp;O?&amp;H?_x0008__x000f__x0007_?_x0007__x0001__x0001_" xfId="1"/>
    <cellStyle name="??&amp;O?&amp;H?_x0008_??_x0007__x0001__x0001_" xfId="2"/>
    <cellStyle name="?W?_laroux" xfId="3"/>
    <cellStyle name="’E‰Y [0.00]_laroux" xfId="4"/>
    <cellStyle name="’E‰Y_laroux" xfId="5"/>
    <cellStyle name="AeE­ [0]_INQUIRY ¿μ¾÷AßAø " xfId="6"/>
    <cellStyle name="AeE­_INQUIRY ¿μ¾÷AßAø " xfId="7"/>
    <cellStyle name="ALIGNMENT" xfId="8"/>
    <cellStyle name="AÞ¸¶ [0]_INQUIRY ¿μ¾÷AßAø " xfId="9"/>
    <cellStyle name="AÞ¸¶_INQUIRY ¿μ¾÷AßAø " xfId="10"/>
    <cellStyle name="C￥AØ_¿μ¾÷CoE² " xfId="11"/>
    <cellStyle name="category" xfId="12"/>
    <cellStyle name="Comma" xfId="13"/>
    <cellStyle name="Comma [0]_ SG&amp;A Bridge " xfId="14"/>
    <cellStyle name="Comma_ SG&amp;A Bridge " xfId="15"/>
    <cellStyle name="Currency" xfId="16"/>
    <cellStyle name="Currency [0]_ SG&amp;A Bridge " xfId="17"/>
    <cellStyle name="Currency_ SG&amp;A Bridge " xfId="18"/>
    <cellStyle name="Currency1" xfId="19"/>
    <cellStyle name="Date" xfId="20"/>
    <cellStyle name="Dezimal [0]_Compiling Utility Macros" xfId="21"/>
    <cellStyle name="Dezimal_Compiling Utility Macros" xfId="22"/>
    <cellStyle name="Fixed" xfId="23"/>
    <cellStyle name="Grey" xfId="24"/>
    <cellStyle name="HEADER" xfId="25"/>
    <cellStyle name="Header1" xfId="26"/>
    <cellStyle name="Header2" xfId="27"/>
    <cellStyle name="Heading1" xfId="28"/>
    <cellStyle name="Heading2" xfId="29"/>
    <cellStyle name="Input [yellow]" xfId="30"/>
    <cellStyle name="Model" xfId="31"/>
    <cellStyle name="Normal - Style1" xfId="32"/>
    <cellStyle name="Normal_ SG&amp;A Bridge " xfId="33"/>
    <cellStyle name="Percent" xfId="34"/>
    <cellStyle name="Percent [2]" xfId="35"/>
    <cellStyle name="Standard_Anpassen der Amortisation" xfId="36"/>
    <cellStyle name="subhead" xfId="37"/>
    <cellStyle name="title [1]" xfId="38"/>
    <cellStyle name="title [2]" xfId="39"/>
    <cellStyle name="Total" xfId="40"/>
    <cellStyle name="W?rung [0]_Compiling Utility Macros" xfId="41"/>
    <cellStyle name="W?rung_Compiling Utility Macros" xfId="42"/>
    <cellStyle name="뒤에 오는 하이퍼링크_BOOK1" xfId="43"/>
    <cellStyle name="똿뗦먛귟 [0.00]_PRODUCT DETAIL Q1" xfId="44"/>
    <cellStyle name="똿뗦먛귟_PRODUCT DETAIL Q1" xfId="45"/>
    <cellStyle name="믅됞 [0.00]_PRODUCT DETAIL Q1" xfId="46"/>
    <cellStyle name="믅됞_PRODUCT DETAIL Q1" xfId="47"/>
    <cellStyle name="백분율 [0]" xfId="48"/>
    <cellStyle name="백분율 [2]" xfId="49"/>
    <cellStyle name="뷭?_BOOKSHIP" xfId="50"/>
    <cellStyle name="쉼표 [0]" xfId="51" builtinId="6"/>
    <cellStyle name="스타일 1" xfId="52"/>
    <cellStyle name="콤마 [0]_0f83zlkxXsZu0YORaMwizTk2E" xfId="53"/>
    <cellStyle name="콤마 [2]" xfId="54"/>
    <cellStyle name="콤마_0f83zlkxXsZu0YORaMwizTk2E" xfId="55"/>
    <cellStyle name="표준" xfId="0" builtinId="0"/>
    <cellStyle name="표준_각종서식매크로" xfId="56"/>
    <cellStyle name="표준_엑셀건설공무_7763(1)" xfId="57"/>
    <cellStyle name="표준_엑셀건설공무_7797(1)" xfId="58"/>
    <cellStyle name="표준1" xfId="59"/>
    <cellStyle name="표준2" xfId="6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externalLink" Target="externalLinks/externalLink7.xml"/><Relationship Id="rId2" Type="http://schemas.openxmlformats.org/officeDocument/2006/relationships/worksheet" Target="worksheets/sheet2.xml"/><Relationship Id="rId16" Type="http://schemas.openxmlformats.org/officeDocument/2006/relationships/externalLink" Target="externalLinks/externalLink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externalLink" Target="externalLinks/externalLink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95250</xdr:colOff>
      <xdr:row>0</xdr:row>
      <xdr:rowOff>295275</xdr:rowOff>
    </xdr:to>
    <xdr:sp macro="" textlink="">
      <xdr:nvSpPr>
        <xdr:cNvPr id="13461" name="AutoShape 1" descr="PIC49"/>
        <xdr:cNvSpPr>
          <a:spLocks noChangeAspect="1" noChangeArrowheads="1"/>
        </xdr:cNvSpPr>
      </xdr:nvSpPr>
      <xdr:spPr bwMode="auto">
        <a:xfrm>
          <a:off x="0" y="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104775</xdr:colOff>
      <xdr:row>0</xdr:row>
      <xdr:rowOff>295275</xdr:rowOff>
    </xdr:to>
    <xdr:sp macro="" textlink="">
      <xdr:nvSpPr>
        <xdr:cNvPr id="3513" name="AutoShape 1" descr="PIC49"/>
        <xdr:cNvSpPr>
          <a:spLocks noChangeAspect="1" noChangeArrowheads="1"/>
        </xdr:cNvSpPr>
      </xdr:nvSpPr>
      <xdr:spPr bwMode="auto">
        <a:xfrm>
          <a:off x="0" y="0"/>
          <a:ext cx="30480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4285;&#44221;&#52384;\D\&#49444;&#44228;&#49436;\&#52632;&#52380;&#49884;\2002&#49688;&#54644;&#48373;&#44396;\&#44256;&#49457;,&#44256;&#53444;&#51648;&#44396;\&#49444;&#44228;&#50696;&#49328;&#49436;\14&#44277;&#44396;\14&#49444;&#44228;&#50696;&#49328;&#49436;.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4608;&#51221;&#44592;\&#44608;&#51221;&#44592;\&#44608;&#51221;&#44592;\excel\&#46041;&#54644;&#49688;&#47049;&#49328;&#52636;\&#51221;&#54840;&#51089;&#54408;\&#44368;&#44033;\&#53664;%20&#44277;\ENG\SAMAN\DOHWA0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51060;&#47928;&#55148;\C\2002-JOB\&#53468;&#48177;&#49884;\&#47928;&#44257;&#48177;&#49328;\&#49688;&#47049;\&#48176;&#49688;&#4427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cuments/&#44053;&#50896;&#46020;%20&#47700;&#49888;&#51200;%20&#48155;&#51008;%20&#54028;&#51068;/&#44228;&#50557;/2024&#45380;/2024&#45380;%20(&#50896;&#51333;&#51109;)&#49373;&#49328;&#54252;&#51109;%20&#45453;&#47196;&#49888;&#49444;%20&#44277;&#49324;/Documents%20and%20Settings/User/My%20Documents/&#51649;&#508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44608;&#51221;&#44592;\&#49688;&#54644;&#48373;&#44396;(&#50756;\&#44608;&#51221;&#44592;\excel\&#46041;&#54644;&#49688;&#47049;&#49328;&#52636;\&#51221;&#54840;&#51089;&#54408;\&#44368;&#44033;\&#53664;%20&#44277;\ENG\SAMAN\DOHWA0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8124;&#46020;&#49885;\&#48177;&#46160;&#49328;\&#44608;&#54788;&#54840;\&#49444;&#44228;\&#49324;&#48169;&#45840;(2002%20&#48512;&#50668;).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반계통도"/>
      <sheetName val="내역서"/>
      <sheetName val="제경비산출"/>
      <sheetName val="XL4Poppy"/>
    </sheetNames>
    <sheetDataSet>
      <sheetData sheetId="0"/>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C.배수관공"/>
      <sheetName val="가배수관"/>
      <sheetName val="2.10횡배수관"/>
      <sheetName val="전체현황"/>
      <sheetName val="평균터파기"/>
      <sheetName val="RC관집계"/>
      <sheetName val="RC관현황"/>
      <sheetName val="보강집계"/>
      <sheetName val="보강현황"/>
      <sheetName val="흄관집계"/>
      <sheetName val="흄관현황"/>
      <sheetName val="종배수관집계"/>
      <sheetName val="종배수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xxxxxx"/>
      <sheetName val="배수관공집계"/>
      <sheetName val="횡집계"/>
      <sheetName val="배수관집계표"/>
      <sheetName val="횡배수관현황"/>
      <sheetName val="날개면벽집계"/>
      <sheetName val="날개벽"/>
      <sheetName val="단위수량"/>
      <sheetName val="평균터파기고"/>
      <sheetName val="평균터파기1"/>
      <sheetName val="H"/>
      <sheetName val="깍기공"/>
      <sheetName val="배수관로집계"/>
      <sheetName val="배수관로수량현황"/>
      <sheetName val="배수관로수량집계"/>
      <sheetName val="배수관로수량집계L-8,9,11"/>
      <sheetName val="날개벽유동집계표"/>
      <sheetName val="유입방지턱수량"/>
      <sheetName val="유입방지턱표지"/>
      <sheetName val="유입방지턱단위수량"/>
      <sheetName val="배수관공(IC)"/>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내역서(삼호)"/>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 냉각수펌프"/>
      <sheetName val="공조기휀"/>
      <sheetName val="슬래브(유곡)"/>
      <sheetName val="증감총괄"/>
      <sheetName val="내역"/>
      <sheetName val="잡비"/>
      <sheetName val="증감"/>
      <sheetName val="역T형옹벽(3.0)"/>
      <sheetName val="표지(하천명)"/>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원가계산서(년도별)"/>
      <sheetName val="집계표(도급)"/>
      <sheetName val="내역서(도급)"/>
      <sheetName val="6월호"/>
      <sheetName val="간지"/>
      <sheetName val="파형강판 총수량집계표"/>
      <sheetName val="통로"/>
      <sheetName val="철근수량 집계표"/>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포장공"/>
      <sheetName val="내역서"/>
      <sheetName val="시멘트,모래"/>
      <sheetName val="배수관공수량집계"/>
      <sheetName val="면벽단위"/>
      <sheetName val="흄관단위"/>
      <sheetName val="흄관토공수량"/>
      <sheetName val="흄관설치현황"/>
      <sheetName val="DATE"/>
      <sheetName val=""/>
      <sheetName val="전신환매도율"/>
      <sheetName val="BOQ"/>
      <sheetName val="총괄갑 "/>
      <sheetName val="Baby일위대가"/>
      <sheetName val="신일위"/>
      <sheetName val="변일위"/>
      <sheetName val="재집"/>
      <sheetName val="종평"/>
      <sheetName val="토집"/>
      <sheetName val="담장"/>
      <sheetName val="조경"/>
      <sheetName val="옹집"/>
      <sheetName val="옹벽수량"/>
      <sheetName val="공사비증감"/>
      <sheetName val="을지"/>
      <sheetName val="45,46"/>
      <sheetName val="99총공사내역서"/>
      <sheetName val="노임단가"/>
      <sheetName val="교각1"/>
      <sheetName val="수량산출"/>
      <sheetName val="수량-가로등"/>
      <sheetName val="일위대가"/>
      <sheetName val="터파기및재료"/>
      <sheetName val="단가산출"/>
      <sheetName val="U-TYPE(1)"/>
      <sheetName val="단가산출서"/>
      <sheetName val="BOQ(전체)"/>
      <sheetName val="원형1호맨홀토공수량"/>
      <sheetName val="CB"/>
      <sheetName val="일위대가(가설)"/>
      <sheetName val="2"/>
      <sheetName val="96보완계획7.12"/>
      <sheetName val="준검 내역서"/>
      <sheetName val="교대(A1)"/>
      <sheetName val="하도금액분계"/>
      <sheetName val="정화조동내역"/>
      <sheetName val="만수배관단가"/>
      <sheetName val="FRP배관단가(만수)"/>
      <sheetName val="일반공사"/>
      <sheetName val="1+214(수로)"/>
      <sheetName val="1+185(통로)"/>
      <sheetName val="구체,날개,보강철근수량"/>
      <sheetName val="난간및차수벽철근량"/>
      <sheetName val="접속저판"/>
      <sheetName val="연결관암거"/>
      <sheetName val="토적표(1)"/>
      <sheetName val="건축공사실행"/>
      <sheetName val="데리네이타현황"/>
      <sheetName val="날개벽(시점좌측)"/>
      <sheetName val="Mc1"/>
      <sheetName val="70%"/>
      <sheetName val="금액내역서"/>
      <sheetName val="토공(우물통,기타) "/>
      <sheetName val="직노"/>
      <sheetName val="물가시세"/>
      <sheetName val="보차도경계석"/>
      <sheetName val="8.PILE  (돌출)"/>
      <sheetName val="말뚝지지력산정"/>
      <sheetName val="일위대가목록"/>
      <sheetName val="철거산출근거"/>
      <sheetName val="INPUT"/>
      <sheetName val="매매"/>
      <sheetName val="#REF"/>
      <sheetName val="DATA2000"/>
      <sheetName val="A LINE"/>
      <sheetName val="도급내역"/>
      <sheetName val="철근계"/>
      <sheetName val="7.PILE  (돌출)"/>
      <sheetName val="통합"/>
      <sheetName val="공사개요"/>
      <sheetName val="일위대가표"/>
      <sheetName val="단면가정"/>
      <sheetName val="견적서"/>
      <sheetName val="인사자료총집계"/>
      <sheetName val="BID"/>
      <sheetName val="VXXXXX"/>
      <sheetName val="OPGW기별"/>
      <sheetName val="중기일위대가"/>
      <sheetName val="6PILE  (돌출)"/>
      <sheetName val="COPING"/>
      <sheetName val="실행철강하도"/>
      <sheetName val="5.공종별예산내역서"/>
      <sheetName val="내역(설계)"/>
      <sheetName val="관급자재"/>
      <sheetName val="MAIN_TABLE"/>
      <sheetName val="남양시작동자105노65기1.3화1.2"/>
      <sheetName val="용산1(해보)"/>
      <sheetName val="1차증가원가계산"/>
      <sheetName val="J直材4"/>
      <sheetName val="기초단가"/>
      <sheetName val="TOTAL_BOQ"/>
      <sheetName val="골재산출"/>
      <sheetName val="2000년1차"/>
      <sheetName val="Macro1"/>
      <sheetName val="토목"/>
      <sheetName val="1차설계변경내역"/>
      <sheetName val="우배수"/>
      <sheetName val="도급-집계"/>
      <sheetName val="가로등내역서"/>
      <sheetName val="소비자가"/>
      <sheetName val="품셈TABLE"/>
      <sheetName val="E총"/>
      <sheetName val="부대내역"/>
      <sheetName val="구조물공"/>
      <sheetName val="배수공"/>
      <sheetName val="부대공"/>
      <sheetName val="토공"/>
      <sheetName val="저"/>
      <sheetName val="단가조사"/>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노무비"/>
      <sheetName val="보도포장산출"/>
      <sheetName val="현금"/>
      <sheetName val="총괄내역서"/>
      <sheetName val="표층포설및다짐"/>
      <sheetName val="기본사항"/>
      <sheetName val="데이타"/>
      <sheetName val="식재인부"/>
      <sheetName val="산출서"/>
      <sheetName val="관급"/>
      <sheetName val="내역(원안-대안)"/>
      <sheetName val="200"/>
      <sheetName val="재정비직인"/>
      <sheetName val="재정비내역"/>
      <sheetName val="지적고시내역"/>
      <sheetName val="DANGA"/>
      <sheetName val="기본자료"/>
      <sheetName val="집1"/>
      <sheetName val="단가 "/>
      <sheetName val="노임"/>
      <sheetName val="제경비"/>
      <sheetName val="덕전리"/>
      <sheetName val="진주방향"/>
      <sheetName val="마산방향"/>
      <sheetName val="마산방향철근집계"/>
      <sheetName val="단가"/>
      <sheetName val="내역(2000년)"/>
      <sheetName val="국도접속 차도부수량"/>
      <sheetName val="수자재단위당"/>
      <sheetName val="개비온집계"/>
      <sheetName val="개비온 단위"/>
      <sheetName val="공비대비"/>
      <sheetName val="차액보증"/>
      <sheetName val="전신"/>
      <sheetName val="일반전기"/>
      <sheetName val="Sheet1 (2)"/>
      <sheetName val="식재"/>
      <sheetName val="시설물"/>
      <sheetName val="식재출력용"/>
      <sheetName val="유지관리"/>
      <sheetName val="guard(mac)"/>
      <sheetName val="수량산출서"/>
      <sheetName val="지수"/>
      <sheetName val="노면표시수량집계"/>
      <sheetName val="노면표지 수량"/>
      <sheetName val="접도구역경계표주현황"/>
      <sheetName val="맨홀"/>
      <sheetName val="97 사업추정(WEKI)"/>
      <sheetName val="기초일위"/>
      <sheetName val="포장수량산출"/>
      <sheetName val="토공총괄집계표"/>
      <sheetName val="제목(수량)"/>
      <sheetName val="수량총괄집계"/>
      <sheetName val="현장식당(1)"/>
      <sheetName val="조경시설물"/>
      <sheetName val="가도공"/>
      <sheetName val="고분전시관"/>
      <sheetName val="설비"/>
      <sheetName val="7기초"/>
      <sheetName val="구조     ."/>
      <sheetName val="변수값"/>
      <sheetName val="중기상차"/>
      <sheetName val="AS복구"/>
      <sheetName val="중기터파기"/>
      <sheetName val="사다리"/>
      <sheetName val="횡배수관"/>
      <sheetName val="총괄표"/>
      <sheetName val="주형"/>
      <sheetName val="내역서전체"/>
      <sheetName val="산출근거"/>
      <sheetName val="ABUT수량-A1"/>
      <sheetName val="참고자료"/>
      <sheetName val="참고사항"/>
      <sheetName val="절취및터파기"/>
      <sheetName val="노무비단가"/>
      <sheetName val="WEIGHT LIST"/>
      <sheetName val="J형측구단위수량"/>
      <sheetName val="유림골조"/>
      <sheetName val="부대시설"/>
      <sheetName val="Apt내역"/>
      <sheetName val="일위목록"/>
      <sheetName val="요율"/>
      <sheetName val="(포장)BOQ-실적공사"/>
      <sheetName val="시점교대"/>
      <sheetName val="Sheet15"/>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내역을"/>
      <sheetName val="1.설계조건"/>
      <sheetName val="2공구산출내역"/>
      <sheetName val="일위대가목차"/>
      <sheetName val="DATA98"/>
      <sheetName val="현장"/>
      <sheetName val="연결임시"/>
      <sheetName val="암거날개벽재료집계"/>
      <sheetName val="위치조서"/>
      <sheetName val="9902"/>
      <sheetName val="3.하중산정4.양수압5.지지력"/>
      <sheetName val="기기리스트"/>
      <sheetName val="N賃率-職"/>
      <sheetName val="총차분(토목)"/>
      <sheetName val="흄ꔀ수량집계"/>
      <sheetName val="C_배수관공"/>
      <sheetName val="2_10횡배수관"/>
      <sheetName val="2_12기존배수관세척"/>
    </sheetNames>
    <definedNames>
      <definedName name="매크로11"/>
      <definedName name="매크로4"/>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sheetData sheetId="96"/>
      <sheetData sheetId="97"/>
      <sheetData sheetId="98"/>
      <sheetData sheetId="99"/>
      <sheetData sheetId="100"/>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sheetData sheetId="274"/>
      <sheetData sheetId="275"/>
      <sheetData sheetId="276"/>
      <sheetData sheetId="277"/>
      <sheetData sheetId="278"/>
      <sheetData sheetId="279"/>
      <sheetData sheetId="280"/>
      <sheetData sheetId="281" refreshError="1"/>
      <sheetData sheetId="282"/>
      <sheetData sheetId="283" refreshError="1"/>
      <sheetData sheetId="284" refreshError="1"/>
      <sheetData sheetId="285"/>
      <sheetData sheetId="286" refreshError="1"/>
      <sheetData sheetId="287" refreshError="1"/>
      <sheetData sheetId="288" refreshError="1"/>
      <sheetData sheetId="289" refreshError="1"/>
      <sheetData sheetId="290" refreshError="1"/>
      <sheetData sheetId="29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sheetData sheetId="311"/>
      <sheetData sheetId="312"/>
      <sheetData sheetId="313"/>
      <sheetData sheetId="314"/>
      <sheetData sheetId="315"/>
      <sheetData sheetId="316" refreshError="1"/>
      <sheetData sheetId="317" refreshError="1"/>
      <sheetData sheetId="318" refreshError="1"/>
      <sheetData sheetId="319" refreshError="1"/>
      <sheetData sheetId="320"/>
      <sheetData sheetId="321"/>
      <sheetData sheetId="322"/>
      <sheetData sheetId="323"/>
      <sheetData sheetId="324" refreshError="1"/>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sheetData sheetId="387"/>
      <sheetData sheetId="388"/>
      <sheetData sheetId="389"/>
      <sheetData sheetId="390"/>
      <sheetData sheetId="39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refreshError="1"/>
      <sheetData sheetId="492"/>
      <sheetData sheetId="493"/>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sheetData sheetId="513" refreshError="1"/>
      <sheetData sheetId="514" refreshError="1"/>
      <sheetData sheetId="515"/>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1 (3)"/>
      <sheetName val="Sheet2 (3)"/>
      <sheetName val="Sheet3 (3)"/>
      <sheetName val="Sheet1 (2)"/>
    </sheetNames>
    <sheetDataSet>
      <sheetData sheetId="0"/>
      <sheetData sheetId="1"/>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적용"/>
      <sheetName val="배수공수량집계"/>
      <sheetName val="암거구체수량"/>
      <sheetName val="1@암거"/>
      <sheetName val="횡배수구체"/>
      <sheetName val="횡배수개소"/>
      <sheetName val="흄관"/>
      <sheetName val="횡배수평균높이"/>
      <sheetName val="배수관토공산출"/>
      <sheetName val="횡배수관토공"/>
      <sheetName val="횡배수날개"/>
      <sheetName val="날개벽단위수량"/>
      <sheetName val="집수정수량"/>
      <sheetName val="집수정개소"/>
      <sheetName val="도수로수량"/>
      <sheetName val="도수로개소"/>
      <sheetName val="측구수량"/>
      <sheetName val="측구개소"/>
      <sheetName val="L형측구"/>
      <sheetName val="L형옹벽식0.6"/>
      <sheetName val="맹암거"/>
      <sheetName val="U형수로"/>
      <sheetName val="설계서"/>
      <sheetName val="토적표"/>
      <sheetName val="BI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직원"/>
      <sheetName val="1"/>
      <sheetName val="Sheet1"/>
      <sheetName val="Sheet1 (2)"/>
      <sheetName val="Sheet2"/>
      <sheetName val="Sheet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1 (3)"/>
      <sheetName val="Sheet2 (3)"/>
      <sheetName val="Sheet3 (3)"/>
      <sheetName val="Sheet1 (2)"/>
    </sheetNames>
    <sheetDataSet>
      <sheetData sheetId="0"/>
      <sheetData sheetId="1"/>
      <sheetData sheetId="2"/>
      <sheetData sheetId="3"/>
      <sheetData sheetId="4"/>
      <sheetData sheetId="5"/>
      <sheetData sheetId="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결재란"/>
      <sheetName val="설계설명서"/>
      <sheetName val="예정공정표"/>
      <sheetName val="설계내역"/>
      <sheetName val="원가계산서"/>
      <sheetName val="총괄내역서"/>
      <sheetName val="관급자재소요량"/>
      <sheetName val="노무비"/>
      <sheetName val="재료비"/>
      <sheetName val="기계경비"/>
      <sheetName val="품셈"/>
      <sheetName val="노무비총괄"/>
      <sheetName val="자재비총괄"/>
      <sheetName val="기계경비단가표총괄"/>
      <sheetName val="자재운반거리"/>
      <sheetName val="1"/>
      <sheetName val="2"/>
      <sheetName val="3"/>
      <sheetName val="4"/>
      <sheetName val="5"/>
      <sheetName val="6"/>
      <sheetName val="7"/>
      <sheetName val="8"/>
      <sheetName val="9"/>
      <sheetName val="10"/>
      <sheetName val="11"/>
      <sheetName val="12"/>
      <sheetName val="13"/>
      <sheetName val="14"/>
      <sheetName val="15"/>
      <sheetName val="지번별"/>
      <sheetName val="토적"/>
      <sheetName val="줄떼DATA"/>
      <sheetName val="줄떼"/>
      <sheetName val="산돌쌓기"/>
      <sheetName val="야면석(깬잡석) 기슭막이"/>
      <sheetName val="야면석(깬잡석) 기슭막이 (2)"/>
      <sheetName val="트레일러 경비내역"/>
      <sheetName val="펌프카 경비내역"/>
      <sheetName val="덤프트럭"/>
      <sheetName val="굴삭기 경비내역"/>
      <sheetName val="뿌레카 경비내역"/>
      <sheetName val="깬돌 운반비 및 재료비"/>
      <sheetName val="깬잡석 운반비 및 재료비"/>
      <sheetName val="재료비 단가표"/>
      <sheetName val="노무비단가표총괄"/>
      <sheetName val="노무비단가표"/>
      <sheetName val="자재비단가표"/>
      <sheetName val="기계경비단가총괄"/>
      <sheetName val="기계경비 단가표"/>
      <sheetName val="Sheet1"/>
      <sheetName val="사방댐 DATA"/>
      <sheetName val="사방댐안전점검표 (2)"/>
      <sheetName val="유량산출"/>
      <sheetName val="부댐구조도"/>
      <sheetName val="부댐구조도 (2)"/>
      <sheetName val="부댐"/>
      <sheetName val="바닥막이"/>
      <sheetName val="바닥막이 (3)"/>
      <sheetName val="본댐구조도"/>
      <sheetName val="본댐구조도 (2)"/>
      <sheetName val="본댐구조도 (3)"/>
      <sheetName val="상굴토DATA"/>
      <sheetName val="산출근거"/>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row r="1">
          <cell r="A1" t="str">
            <v>토 공  설 계 명 세 서</v>
          </cell>
        </row>
        <row r="3">
          <cell r="A3" t="str">
            <v>명     칭</v>
          </cell>
          <cell r="B3" t="str">
            <v>치     수</v>
          </cell>
          <cell r="C3" t="str">
            <v>수 량</v>
          </cell>
          <cell r="D3" t="str">
            <v>단 위</v>
          </cell>
          <cell r="E3" t="str">
            <v>단   가</v>
          </cell>
          <cell r="F3" t="str">
            <v>금    액</v>
          </cell>
          <cell r="G3" t="str">
            <v>적                               요</v>
          </cell>
          <cell r="O3" t="str">
            <v>코드
번호</v>
          </cell>
        </row>
        <row r="4">
          <cell r="A4" t="str">
            <v>계</v>
          </cell>
          <cell r="F4">
            <v>11124580</v>
          </cell>
        </row>
        <row r="5">
          <cell r="A5" t="str">
            <v>절  토</v>
          </cell>
          <cell r="C5">
            <v>2287.393</v>
          </cell>
          <cell r="D5" t="str">
            <v>㎥</v>
          </cell>
          <cell r="G5" t="str">
            <v>절  토 :</v>
          </cell>
          <cell r="H5">
            <v>864.68299999999999</v>
          </cell>
          <cell r="I5" t="str">
            <v>㎥</v>
          </cell>
          <cell r="J5" t="str">
            <v>상굴토 :</v>
          </cell>
          <cell r="K5">
            <v>1422.71</v>
          </cell>
          <cell r="L5" t="str">
            <v>㎥  (암 :</v>
          </cell>
          <cell r="M5">
            <v>52.209999999999994</v>
          </cell>
          <cell r="N5" t="str">
            <v>㎥)</v>
          </cell>
        </row>
        <row r="6">
          <cell r="A6" t="str">
            <v>성  토</v>
          </cell>
          <cell r="C6">
            <v>761.28199999999993</v>
          </cell>
          <cell r="D6" t="str">
            <v>㎥</v>
          </cell>
          <cell r="G6" t="str">
            <v>성  토 :</v>
          </cell>
          <cell r="H6">
            <v>761.28199999999993</v>
          </cell>
          <cell r="I6" t="str">
            <v>㎥</v>
          </cell>
          <cell r="J6" t="str">
            <v/>
          </cell>
          <cell r="K6">
            <v>0</v>
          </cell>
          <cell r="L6" t="str">
            <v/>
          </cell>
        </row>
        <row r="7">
          <cell r="A7" t="str">
            <v>떼</v>
          </cell>
          <cell r="B7" t="str">
            <v>200×200×30</v>
          </cell>
          <cell r="C7">
            <v>537.27</v>
          </cell>
          <cell r="D7" t="str">
            <v>㎡</v>
          </cell>
          <cell r="E7">
            <v>5000</v>
          </cell>
          <cell r="F7">
            <v>2686350</v>
          </cell>
          <cell r="G7" t="str">
            <v>평  떼 :</v>
          </cell>
          <cell r="H7">
            <v>537.27</v>
          </cell>
          <cell r="I7" t="str">
            <v>㎡</v>
          </cell>
          <cell r="O7" t="str">
            <v>M00085</v>
          </cell>
        </row>
        <row r="8">
          <cell r="A8" t="str">
            <v>트레일러</v>
          </cell>
          <cell r="B8" t="str">
            <v>20TON</v>
          </cell>
          <cell r="C8">
            <v>2</v>
          </cell>
          <cell r="D8" t="str">
            <v>회</v>
          </cell>
          <cell r="E8">
            <v>59818</v>
          </cell>
          <cell r="F8">
            <v>119636</v>
          </cell>
          <cell r="G8" t="str">
            <v>굴삭기 왕복운반</v>
          </cell>
          <cell r="O8" t="str">
            <v>S00001</v>
          </cell>
        </row>
        <row r="9">
          <cell r="A9" t="str">
            <v>굴삭기</v>
          </cell>
          <cell r="B9" t="str">
            <v>q : 0.7</v>
          </cell>
          <cell r="C9">
            <v>102.63999999999999</v>
          </cell>
          <cell r="D9" t="str">
            <v>hr</v>
          </cell>
          <cell r="E9">
            <v>42491</v>
          </cell>
          <cell r="F9">
            <v>4361276</v>
          </cell>
          <cell r="G9">
            <v>0</v>
          </cell>
          <cell r="O9" t="str">
            <v>S00003</v>
          </cell>
        </row>
        <row r="10">
          <cell r="A10">
            <v>0</v>
          </cell>
          <cell r="B10">
            <v>0</v>
          </cell>
          <cell r="C10">
            <v>67.489999999999995</v>
          </cell>
          <cell r="D10">
            <v>0</v>
          </cell>
          <cell r="E10">
            <v>0</v>
          </cell>
          <cell r="F10">
            <v>0</v>
          </cell>
          <cell r="G10" t="str">
            <v>절  토 :</v>
          </cell>
          <cell r="H10">
            <v>2287.393</v>
          </cell>
          <cell r="I10" t="str">
            <v>㎥×</v>
          </cell>
          <cell r="J10">
            <v>95</v>
          </cell>
          <cell r="K10" t="str">
            <v>%÷32.2㎥/hr</v>
          </cell>
          <cell r="O10" t="str">
            <v>S00003-1</v>
          </cell>
        </row>
        <row r="11">
          <cell r="A11">
            <v>0</v>
          </cell>
          <cell r="B11">
            <v>0</v>
          </cell>
          <cell r="C11">
            <v>35.15</v>
          </cell>
          <cell r="D11">
            <v>0</v>
          </cell>
          <cell r="E11">
            <v>0</v>
          </cell>
          <cell r="F11">
            <v>0</v>
          </cell>
          <cell r="G11" t="str">
            <v>되메우기 및 잔토처리 :</v>
          </cell>
          <cell r="H11">
            <v>1578.3209999999997</v>
          </cell>
          <cell r="I11" t="str">
            <v>㎥÷44.9㎥/hr</v>
          </cell>
          <cell r="O11" t="str">
            <v>S00003-4</v>
          </cell>
        </row>
        <row r="12">
          <cell r="A12" t="str">
            <v>뿌레카</v>
          </cell>
          <cell r="B12" t="str">
            <v>q:0.7</v>
          </cell>
          <cell r="C12">
            <v>20.88</v>
          </cell>
          <cell r="D12" t="str">
            <v>hr</v>
          </cell>
          <cell r="E12">
            <v>51513</v>
          </cell>
          <cell r="F12">
            <v>1075591</v>
          </cell>
          <cell r="G12" t="str">
            <v>암터파기 :</v>
          </cell>
          <cell r="H12">
            <v>52.209999999999994</v>
          </cell>
          <cell r="I12" t="str">
            <v>㎥÷2.5㎥/hr</v>
          </cell>
          <cell r="O12" t="str">
            <v>S00004</v>
          </cell>
        </row>
        <row r="13">
          <cell r="A13" t="str">
            <v>보통인부</v>
          </cell>
          <cell r="B13">
            <v>0</v>
          </cell>
          <cell r="C13">
            <v>70.42</v>
          </cell>
          <cell r="D13" t="str">
            <v>인</v>
          </cell>
          <cell r="E13">
            <v>40922</v>
          </cell>
          <cell r="F13">
            <v>2881727</v>
          </cell>
          <cell r="G13">
            <v>0</v>
          </cell>
          <cell r="O13" t="str">
            <v>L00020</v>
          </cell>
        </row>
        <row r="14">
          <cell r="A14">
            <v>0</v>
          </cell>
          <cell r="B14">
            <v>0</v>
          </cell>
          <cell r="C14">
            <v>18.3</v>
          </cell>
          <cell r="D14" t="str">
            <v>인</v>
          </cell>
          <cell r="E14">
            <v>0</v>
          </cell>
          <cell r="F14">
            <v>0</v>
          </cell>
          <cell r="G14" t="str">
            <v>절  토</v>
          </cell>
          <cell r="H14">
            <v>2287.393</v>
          </cell>
          <cell r="I14" t="str">
            <v>㎥×</v>
          </cell>
          <cell r="J14">
            <v>5</v>
          </cell>
          <cell r="K14" t="str">
            <v>%×0.16인/㎥</v>
          </cell>
          <cell r="O14" t="str">
            <v>L00020-20</v>
          </cell>
        </row>
        <row r="15">
          <cell r="A15">
            <v>0</v>
          </cell>
          <cell r="B15">
            <v>0</v>
          </cell>
          <cell r="C15">
            <v>10.210000000000001</v>
          </cell>
          <cell r="D15" t="str">
            <v>인</v>
          </cell>
          <cell r="E15">
            <v>0</v>
          </cell>
          <cell r="F15">
            <v>0</v>
          </cell>
          <cell r="G15" t="str">
            <v>사면 고르기</v>
          </cell>
          <cell r="H15">
            <v>537.27</v>
          </cell>
          <cell r="I15" t="str">
            <v>㎡×0.019인/㎡</v>
          </cell>
          <cell r="O15" t="str">
            <v>L00020-7</v>
          </cell>
        </row>
        <row r="16">
          <cell r="A16">
            <v>0</v>
          </cell>
          <cell r="B16">
            <v>0</v>
          </cell>
          <cell r="C16">
            <v>4.84</v>
          </cell>
          <cell r="D16" t="str">
            <v>인</v>
          </cell>
          <cell r="E16">
            <v>0</v>
          </cell>
          <cell r="F16">
            <v>0</v>
          </cell>
          <cell r="G16" t="str">
            <v>떼 운반</v>
          </cell>
          <cell r="H16">
            <v>537.27</v>
          </cell>
          <cell r="I16" t="str">
            <v>㎡×0.009인/㎡</v>
          </cell>
          <cell r="O16" t="str">
            <v>L00020-8</v>
          </cell>
        </row>
        <row r="17">
          <cell r="A17">
            <v>0</v>
          </cell>
          <cell r="B17">
            <v>0</v>
          </cell>
          <cell r="C17">
            <v>37.07</v>
          </cell>
          <cell r="D17" t="str">
            <v>인</v>
          </cell>
          <cell r="E17">
            <v>0</v>
          </cell>
          <cell r="F17">
            <v>0</v>
          </cell>
          <cell r="G17" t="str">
            <v>떼 붙임</v>
          </cell>
          <cell r="H17">
            <v>537.27</v>
          </cell>
          <cell r="I17" t="str">
            <v>㎡×0.069인/㎡</v>
          </cell>
          <cell r="O17" t="str">
            <v>L00020-9</v>
          </cell>
        </row>
        <row r="18">
          <cell r="A18" t="str">
            <v/>
          </cell>
          <cell r="B18" t="str">
            <v/>
          </cell>
          <cell r="D18" t="str">
            <v/>
          </cell>
          <cell r="E18" t="str">
            <v/>
          </cell>
          <cell r="F18" t="str">
            <v/>
          </cell>
          <cell r="G18" t="str">
            <v/>
          </cell>
        </row>
        <row r="19">
          <cell r="A19" t="str">
            <v/>
          </cell>
          <cell r="B19" t="str">
            <v/>
          </cell>
          <cell r="D19" t="str">
            <v/>
          </cell>
          <cell r="E19" t="str">
            <v/>
          </cell>
          <cell r="F19" t="str">
            <v/>
          </cell>
          <cell r="G19" t="str">
            <v/>
          </cell>
        </row>
        <row r="20">
          <cell r="A20" t="str">
            <v/>
          </cell>
          <cell r="B20" t="str">
            <v/>
          </cell>
          <cell r="D20" t="str">
            <v/>
          </cell>
          <cell r="E20" t="str">
            <v/>
          </cell>
          <cell r="F20" t="str">
            <v/>
          </cell>
          <cell r="G20" t="str">
            <v/>
          </cell>
        </row>
        <row r="21">
          <cell r="A21" t="str">
            <v/>
          </cell>
          <cell r="B21" t="str">
            <v/>
          </cell>
          <cell r="D21" t="str">
            <v/>
          </cell>
          <cell r="E21" t="str">
            <v/>
          </cell>
          <cell r="F21" t="str">
            <v/>
          </cell>
          <cell r="G21" t="str">
            <v/>
          </cell>
        </row>
        <row r="22">
          <cell r="A22" t="str">
            <v/>
          </cell>
          <cell r="B22" t="str">
            <v/>
          </cell>
          <cell r="D22" t="str">
            <v/>
          </cell>
          <cell r="E22" t="str">
            <v/>
          </cell>
          <cell r="F22" t="str">
            <v/>
          </cell>
          <cell r="G22" t="str">
            <v/>
          </cell>
        </row>
        <row r="23">
          <cell r="A23" t="str">
            <v/>
          </cell>
          <cell r="B23" t="str">
            <v/>
          </cell>
          <cell r="D23" t="str">
            <v/>
          </cell>
          <cell r="E23" t="str">
            <v/>
          </cell>
          <cell r="F23" t="str">
            <v/>
          </cell>
          <cell r="G23" t="str">
            <v/>
          </cell>
        </row>
        <row r="24">
          <cell r="A24" t="str">
            <v/>
          </cell>
          <cell r="B24" t="str">
            <v/>
          </cell>
          <cell r="D24" t="str">
            <v/>
          </cell>
          <cell r="E24" t="str">
            <v/>
          </cell>
          <cell r="F24" t="str">
            <v/>
          </cell>
          <cell r="G24" t="str">
            <v/>
          </cell>
        </row>
        <row r="25">
          <cell r="A25" t="str">
            <v/>
          </cell>
          <cell r="B25" t="str">
            <v/>
          </cell>
          <cell r="D25" t="str">
            <v/>
          </cell>
          <cell r="E25" t="str">
            <v/>
          </cell>
          <cell r="F25" t="str">
            <v/>
          </cell>
          <cell r="G25" t="str">
            <v/>
          </cell>
        </row>
        <row r="26">
          <cell r="A26" t="str">
            <v/>
          </cell>
          <cell r="B26" t="str">
            <v/>
          </cell>
          <cell r="D26" t="str">
            <v/>
          </cell>
          <cell r="E26" t="str">
            <v/>
          </cell>
          <cell r="F26" t="str">
            <v/>
          </cell>
          <cell r="G26" t="str">
            <v/>
          </cell>
        </row>
        <row r="27">
          <cell r="A27" t="str">
            <v/>
          </cell>
          <cell r="B27" t="str">
            <v/>
          </cell>
          <cell r="D27" t="str">
            <v/>
          </cell>
          <cell r="E27" t="str">
            <v/>
          </cell>
          <cell r="F27" t="str">
            <v/>
          </cell>
          <cell r="G27" t="str">
            <v/>
          </cell>
        </row>
        <row r="28">
          <cell r="A28" t="str">
            <v/>
          </cell>
          <cell r="B28" t="str">
            <v/>
          </cell>
          <cell r="D28" t="str">
            <v/>
          </cell>
          <cell r="E28" t="str">
            <v/>
          </cell>
          <cell r="F28" t="str">
            <v/>
          </cell>
          <cell r="G28" t="str">
            <v/>
          </cell>
        </row>
        <row r="29">
          <cell r="A29" t="str">
            <v/>
          </cell>
          <cell r="B29" t="str">
            <v/>
          </cell>
          <cell r="D29" t="str">
            <v/>
          </cell>
          <cell r="E29" t="str">
            <v/>
          </cell>
          <cell r="F29" t="str">
            <v/>
          </cell>
          <cell r="G29" t="str">
            <v/>
          </cell>
        </row>
        <row r="30">
          <cell r="A30" t="str">
            <v/>
          </cell>
          <cell r="B30" t="str">
            <v/>
          </cell>
          <cell r="D30" t="str">
            <v/>
          </cell>
          <cell r="E30" t="str">
            <v/>
          </cell>
          <cell r="F30" t="str">
            <v/>
          </cell>
          <cell r="G30" t="str">
            <v/>
          </cell>
        </row>
        <row r="31">
          <cell r="A31" t="str">
            <v/>
          </cell>
          <cell r="B31" t="str">
            <v/>
          </cell>
          <cell r="D31" t="str">
            <v/>
          </cell>
          <cell r="E31" t="str">
            <v/>
          </cell>
          <cell r="F31" t="str">
            <v/>
          </cell>
          <cell r="G31" t="str">
            <v/>
          </cell>
        </row>
        <row r="32">
          <cell r="A32" t="str">
            <v/>
          </cell>
          <cell r="B32" t="str">
            <v/>
          </cell>
          <cell r="D32" t="str">
            <v/>
          </cell>
          <cell r="E32" t="str">
            <v/>
          </cell>
          <cell r="F32" t="str">
            <v/>
          </cell>
          <cell r="G32" t="str">
            <v/>
          </cell>
        </row>
        <row r="33">
          <cell r="A33" t="str">
            <v/>
          </cell>
          <cell r="B33" t="str">
            <v/>
          </cell>
          <cell r="D33" t="str">
            <v/>
          </cell>
          <cell r="E33" t="str">
            <v/>
          </cell>
          <cell r="F33" t="str">
            <v/>
          </cell>
          <cell r="G33" t="str">
            <v/>
          </cell>
        </row>
        <row r="34">
          <cell r="A34" t="str">
            <v/>
          </cell>
          <cell r="B34" t="str">
            <v/>
          </cell>
          <cell r="D34" t="str">
            <v/>
          </cell>
          <cell r="E34" t="str">
            <v/>
          </cell>
          <cell r="F34" t="str">
            <v/>
          </cell>
          <cell r="G34" t="str">
            <v/>
          </cell>
        </row>
        <row r="35">
          <cell r="A35" t="str">
            <v/>
          </cell>
          <cell r="B35" t="str">
            <v/>
          </cell>
          <cell r="D35" t="str">
            <v/>
          </cell>
          <cell r="E35" t="str">
            <v/>
          </cell>
          <cell r="F35" t="str">
            <v/>
          </cell>
          <cell r="G35" t="str">
            <v/>
          </cell>
        </row>
        <row r="36">
          <cell r="A36" t="str">
            <v/>
          </cell>
          <cell r="B36" t="str">
            <v/>
          </cell>
          <cell r="D36" t="str">
            <v/>
          </cell>
          <cell r="E36" t="str">
            <v/>
          </cell>
          <cell r="F36" t="str">
            <v/>
          </cell>
          <cell r="G36" t="str">
            <v/>
          </cell>
        </row>
        <row r="37">
          <cell r="A37" t="str">
            <v/>
          </cell>
          <cell r="B37" t="str">
            <v/>
          </cell>
          <cell r="D37" t="str">
            <v/>
          </cell>
          <cell r="E37" t="str">
            <v/>
          </cell>
          <cell r="F37" t="str">
            <v/>
          </cell>
          <cell r="G37" t="str">
            <v/>
          </cell>
        </row>
        <row r="38">
          <cell r="A38" t="str">
            <v/>
          </cell>
          <cell r="B38" t="str">
            <v/>
          </cell>
          <cell r="D38" t="str">
            <v/>
          </cell>
          <cell r="E38" t="str">
            <v/>
          </cell>
          <cell r="F38" t="str">
            <v/>
          </cell>
          <cell r="G38" t="str">
            <v/>
          </cell>
        </row>
        <row r="39">
          <cell r="A39" t="str">
            <v/>
          </cell>
          <cell r="B39" t="str">
            <v/>
          </cell>
          <cell r="D39" t="str">
            <v/>
          </cell>
          <cell r="E39" t="str">
            <v/>
          </cell>
          <cell r="F39" t="str">
            <v/>
          </cell>
          <cell r="G39" t="str">
            <v/>
          </cell>
        </row>
        <row r="40">
          <cell r="A40" t="str">
            <v/>
          </cell>
          <cell r="B40" t="str">
            <v/>
          </cell>
          <cell r="D40" t="str">
            <v/>
          </cell>
          <cell r="E40" t="str">
            <v/>
          </cell>
          <cell r="F40" t="str">
            <v/>
          </cell>
          <cell r="G40" t="str">
            <v/>
          </cell>
        </row>
        <row r="41">
          <cell r="A41" t="str">
            <v/>
          </cell>
          <cell r="B41" t="str">
            <v/>
          </cell>
          <cell r="D41" t="str">
            <v/>
          </cell>
          <cell r="E41" t="str">
            <v/>
          </cell>
          <cell r="F41" t="str">
            <v/>
          </cell>
          <cell r="G41" t="str">
            <v/>
          </cell>
        </row>
        <row r="42">
          <cell r="A42" t="str">
            <v/>
          </cell>
          <cell r="B42" t="str">
            <v/>
          </cell>
          <cell r="D42" t="str">
            <v/>
          </cell>
          <cell r="E42" t="str">
            <v/>
          </cell>
          <cell r="F42" t="str">
            <v/>
          </cell>
          <cell r="G42" t="str">
            <v/>
          </cell>
        </row>
        <row r="43">
          <cell r="A43" t="str">
            <v/>
          </cell>
          <cell r="B43" t="str">
            <v/>
          </cell>
          <cell r="D43" t="str">
            <v/>
          </cell>
          <cell r="E43" t="str">
            <v/>
          </cell>
          <cell r="F43" t="str">
            <v/>
          </cell>
          <cell r="G43" t="str">
            <v/>
          </cell>
        </row>
        <row r="44">
          <cell r="A44" t="str">
            <v/>
          </cell>
          <cell r="B44" t="str">
            <v/>
          </cell>
          <cell r="D44" t="str">
            <v/>
          </cell>
          <cell r="E44" t="str">
            <v/>
          </cell>
          <cell r="F44" t="str">
            <v/>
          </cell>
          <cell r="G44" t="str">
            <v/>
          </cell>
        </row>
        <row r="45">
          <cell r="A45" t="str">
            <v/>
          </cell>
          <cell r="B45" t="str">
            <v/>
          </cell>
          <cell r="D45" t="str">
            <v/>
          </cell>
          <cell r="E45" t="str">
            <v/>
          </cell>
          <cell r="F45" t="str">
            <v/>
          </cell>
          <cell r="G45" t="str">
            <v/>
          </cell>
        </row>
        <row r="46">
          <cell r="A46" t="str">
            <v/>
          </cell>
          <cell r="B46" t="str">
            <v/>
          </cell>
          <cell r="D46" t="str">
            <v/>
          </cell>
          <cell r="E46" t="str">
            <v/>
          </cell>
          <cell r="F46" t="str">
            <v/>
          </cell>
          <cell r="G46" t="str">
            <v/>
          </cell>
        </row>
        <row r="47">
          <cell r="A47" t="str">
            <v/>
          </cell>
          <cell r="B47" t="str">
            <v/>
          </cell>
          <cell r="D47" t="str">
            <v/>
          </cell>
          <cell r="E47" t="str">
            <v/>
          </cell>
          <cell r="F47" t="str">
            <v/>
          </cell>
          <cell r="G47" t="str">
            <v/>
          </cell>
        </row>
        <row r="48">
          <cell r="A48" t="str">
            <v/>
          </cell>
          <cell r="B48" t="str">
            <v/>
          </cell>
          <cell r="D48" t="str">
            <v/>
          </cell>
          <cell r="E48" t="str">
            <v/>
          </cell>
          <cell r="F48" t="str">
            <v/>
          </cell>
          <cell r="G48" t="str">
            <v/>
          </cell>
        </row>
        <row r="49">
          <cell r="A49" t="str">
            <v/>
          </cell>
          <cell r="B49" t="str">
            <v/>
          </cell>
          <cell r="D49" t="str">
            <v/>
          </cell>
          <cell r="E49" t="str">
            <v/>
          </cell>
          <cell r="F49" t="str">
            <v/>
          </cell>
          <cell r="G49" t="str">
            <v/>
          </cell>
        </row>
        <row r="50">
          <cell r="A50" t="str">
            <v/>
          </cell>
          <cell r="B50" t="str">
            <v/>
          </cell>
          <cell r="D50" t="str">
            <v/>
          </cell>
          <cell r="E50" t="str">
            <v/>
          </cell>
          <cell r="F50" t="str">
            <v/>
          </cell>
          <cell r="G50" t="str">
            <v/>
          </cell>
        </row>
        <row r="51">
          <cell r="A51" t="str">
            <v/>
          </cell>
          <cell r="B51" t="str">
            <v/>
          </cell>
          <cell r="D51" t="str">
            <v/>
          </cell>
          <cell r="E51" t="str">
            <v/>
          </cell>
          <cell r="F51" t="str">
            <v/>
          </cell>
          <cell r="G51" t="str">
            <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12700"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12700"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N40"/>
  <sheetViews>
    <sheetView tabSelected="1" zoomScaleNormal="100" workbookViewId="0">
      <selection activeCell="R16" sqref="R16"/>
    </sheetView>
  </sheetViews>
  <sheetFormatPr defaultRowHeight="13.5"/>
  <cols>
    <col min="1" max="1" width="4" customWidth="1"/>
    <col min="2" max="2" width="16.109375" bestFit="1" customWidth="1"/>
    <col min="3" max="3" width="6.88671875" customWidth="1"/>
    <col min="4" max="4" width="4.77734375" customWidth="1"/>
    <col min="5" max="5" width="5.5546875" customWidth="1"/>
    <col min="6" max="6" width="4.88671875" customWidth="1"/>
    <col min="7" max="7" width="16.44140625" customWidth="1"/>
    <col min="8" max="8" width="5.109375" customWidth="1"/>
    <col min="9" max="9" width="11.33203125" customWidth="1"/>
    <col min="10" max="10" width="14" customWidth="1"/>
    <col min="11" max="11" width="0.77734375" style="4" customWidth="1"/>
    <col min="12" max="12" width="15.33203125" style="27" bestFit="1" customWidth="1"/>
    <col min="13" max="13" width="25.6640625" style="27" customWidth="1"/>
    <col min="14" max="14" width="27.21875" customWidth="1"/>
  </cols>
  <sheetData>
    <row r="1" spans="1:14" ht="38.25" customHeight="1" thickBot="1">
      <c r="L1" s="255" t="s">
        <v>108</v>
      </c>
      <c r="M1" s="255"/>
    </row>
    <row r="2" spans="1:14" ht="21" customHeight="1">
      <c r="A2" s="210" t="s">
        <v>15</v>
      </c>
      <c r="B2" s="211"/>
      <c r="C2" s="211"/>
      <c r="D2" s="211"/>
      <c r="E2" s="211"/>
      <c r="F2" s="211"/>
      <c r="G2" s="211"/>
      <c r="H2" s="211"/>
      <c r="I2" s="29" t="s">
        <v>16</v>
      </c>
      <c r="J2" s="30" t="s">
        <v>17</v>
      </c>
      <c r="L2" s="31" t="s">
        <v>18</v>
      </c>
      <c r="M2" s="32" t="s">
        <v>212</v>
      </c>
    </row>
    <row r="3" spans="1:14" ht="18.75" customHeight="1">
      <c r="A3" s="212"/>
      <c r="B3" s="213"/>
      <c r="C3" s="213"/>
      <c r="D3" s="213"/>
      <c r="E3" s="213"/>
      <c r="F3" s="213"/>
      <c r="G3" s="213"/>
      <c r="H3" s="213"/>
      <c r="I3" s="33" t="s">
        <v>19</v>
      </c>
      <c r="J3" s="34" t="s">
        <v>17</v>
      </c>
      <c r="L3" s="31" t="s">
        <v>20</v>
      </c>
      <c r="M3" s="32" t="s">
        <v>213</v>
      </c>
    </row>
    <row r="4" spans="1:14" ht="22.5" customHeight="1">
      <c r="A4" s="223" t="s">
        <v>21</v>
      </c>
      <c r="B4" s="60" t="s">
        <v>10</v>
      </c>
      <c r="C4" s="252" t="s">
        <v>196</v>
      </c>
      <c r="D4" s="253"/>
      <c r="E4" s="253"/>
      <c r="F4" s="253"/>
      <c r="G4" s="253"/>
      <c r="H4" s="253"/>
      <c r="I4" s="253"/>
      <c r="J4" s="254"/>
      <c r="L4" s="31" t="s">
        <v>22</v>
      </c>
      <c r="M4" s="32" t="s">
        <v>214</v>
      </c>
    </row>
    <row r="5" spans="1:14" ht="22.5" customHeight="1">
      <c r="A5" s="224"/>
      <c r="B5" s="216" t="s">
        <v>80</v>
      </c>
      <c r="C5" s="216" t="s">
        <v>23</v>
      </c>
      <c r="D5" s="216"/>
      <c r="E5" s="217" t="str">
        <f>"  "&amp;M2</f>
        <v xml:space="preserve">  주식회사 한국건설</v>
      </c>
      <c r="F5" s="218"/>
      <c r="G5" s="218"/>
      <c r="H5" s="219"/>
      <c r="I5" s="55" t="s">
        <v>11</v>
      </c>
      <c r="J5" s="75" t="str">
        <f>M6</f>
        <v>033-642-5386</v>
      </c>
      <c r="L5" s="31" t="s">
        <v>24</v>
      </c>
      <c r="M5" s="32" t="s">
        <v>215</v>
      </c>
      <c r="N5" s="3"/>
    </row>
    <row r="6" spans="1:14" ht="22.5" customHeight="1">
      <c r="A6" s="224"/>
      <c r="B6" s="216"/>
      <c r="C6" s="216" t="s">
        <v>25</v>
      </c>
      <c r="D6" s="216"/>
      <c r="E6" s="217" t="str">
        <f>"  "&amp;M3</f>
        <v xml:space="preserve">  강릉시 명륜로 121번길1</v>
      </c>
      <c r="F6" s="218"/>
      <c r="G6" s="218"/>
      <c r="H6" s="218"/>
      <c r="I6" s="218"/>
      <c r="J6" s="261"/>
      <c r="L6" s="31" t="s">
        <v>26</v>
      </c>
      <c r="M6" s="32" t="s">
        <v>216</v>
      </c>
      <c r="N6" s="3"/>
    </row>
    <row r="7" spans="1:14" ht="22.5" customHeight="1">
      <c r="A7" s="224"/>
      <c r="B7" s="216"/>
      <c r="C7" s="216" t="s">
        <v>27</v>
      </c>
      <c r="D7" s="216"/>
      <c r="E7" s="217" t="str">
        <f>"  "&amp;M4</f>
        <v xml:space="preserve">  허소현</v>
      </c>
      <c r="F7" s="218"/>
      <c r="G7" s="218"/>
      <c r="H7" s="219"/>
      <c r="I7" s="55" t="s">
        <v>5</v>
      </c>
      <c r="J7" s="74" t="str">
        <f>M5</f>
        <v>226-81-32888</v>
      </c>
      <c r="L7" s="35" t="s">
        <v>217</v>
      </c>
      <c r="M7" s="36" t="s">
        <v>218</v>
      </c>
      <c r="N7" s="3"/>
    </row>
    <row r="8" spans="1:14" ht="22.5" customHeight="1">
      <c r="A8" s="224"/>
      <c r="B8" s="216" t="s">
        <v>12</v>
      </c>
      <c r="C8" s="216" t="s">
        <v>23</v>
      </c>
      <c r="D8" s="216"/>
      <c r="E8" s="220"/>
      <c r="F8" s="221"/>
      <c r="G8" s="221"/>
      <c r="H8" s="222"/>
      <c r="I8" s="55" t="s">
        <v>11</v>
      </c>
      <c r="J8" s="61"/>
      <c r="L8" s="117" t="s">
        <v>28</v>
      </c>
      <c r="M8" s="118" t="s">
        <v>222</v>
      </c>
      <c r="N8" s="3"/>
    </row>
    <row r="9" spans="1:14" ht="22.5" customHeight="1">
      <c r="A9" s="224"/>
      <c r="B9" s="216"/>
      <c r="C9" s="216" t="s">
        <v>25</v>
      </c>
      <c r="D9" s="216"/>
      <c r="E9" s="220"/>
      <c r="F9" s="221"/>
      <c r="G9" s="221"/>
      <c r="H9" s="221"/>
      <c r="I9" s="221"/>
      <c r="J9" s="231"/>
      <c r="L9" s="117" t="s">
        <v>29</v>
      </c>
      <c r="M9" s="119">
        <v>53300000</v>
      </c>
      <c r="N9" s="3"/>
    </row>
    <row r="10" spans="1:14" ht="22.5" customHeight="1">
      <c r="A10" s="224"/>
      <c r="B10" s="216"/>
      <c r="C10" s="216" t="s">
        <v>27</v>
      </c>
      <c r="D10" s="216"/>
      <c r="E10" s="220"/>
      <c r="F10" s="221"/>
      <c r="G10" s="221"/>
      <c r="H10" s="222"/>
      <c r="I10" s="55" t="s">
        <v>5</v>
      </c>
      <c r="J10" s="61"/>
      <c r="L10" s="35" t="s">
        <v>30</v>
      </c>
      <c r="M10" s="116">
        <v>0.05</v>
      </c>
      <c r="N10" s="3"/>
    </row>
    <row r="11" spans="1:14" ht="22.5" customHeight="1">
      <c r="A11" s="224"/>
      <c r="B11" s="216" t="s">
        <v>13</v>
      </c>
      <c r="C11" s="216" t="s">
        <v>23</v>
      </c>
      <c r="D11" s="216"/>
      <c r="E11" s="220"/>
      <c r="F11" s="221"/>
      <c r="G11" s="221"/>
      <c r="H11" s="222"/>
      <c r="I11" s="55" t="s">
        <v>11</v>
      </c>
      <c r="J11" s="61"/>
      <c r="L11" s="117" t="s">
        <v>31</v>
      </c>
      <c r="M11" s="63">
        <f>ROUNDUP(M9*5%, -1)</f>
        <v>2665000</v>
      </c>
      <c r="N11" s="107" t="s">
        <v>107</v>
      </c>
    </row>
    <row r="12" spans="1:14" ht="22.5" customHeight="1">
      <c r="A12" s="224"/>
      <c r="B12" s="216"/>
      <c r="C12" s="216" t="s">
        <v>25</v>
      </c>
      <c r="D12" s="216"/>
      <c r="E12" s="220"/>
      <c r="F12" s="221"/>
      <c r="G12" s="221"/>
      <c r="H12" s="221"/>
      <c r="I12" s="221"/>
      <c r="J12" s="231"/>
      <c r="L12" s="39" t="s">
        <v>32</v>
      </c>
      <c r="M12" s="62" t="s">
        <v>101</v>
      </c>
      <c r="N12" s="107" t="s">
        <v>106</v>
      </c>
    </row>
    <row r="13" spans="1:14" ht="22.5" customHeight="1">
      <c r="A13" s="225"/>
      <c r="B13" s="216"/>
      <c r="C13" s="216" t="s">
        <v>27</v>
      </c>
      <c r="D13" s="216"/>
      <c r="E13" s="220"/>
      <c r="F13" s="221"/>
      <c r="G13" s="221"/>
      <c r="H13" s="222"/>
      <c r="I13" s="55" t="s">
        <v>5</v>
      </c>
      <c r="J13" s="61"/>
      <c r="L13" s="35" t="s">
        <v>33</v>
      </c>
      <c r="M13" s="32" t="s">
        <v>104</v>
      </c>
      <c r="N13" s="3"/>
    </row>
    <row r="14" spans="1:14" ht="22.5" customHeight="1">
      <c r="A14" s="223" t="s">
        <v>34</v>
      </c>
      <c r="B14" s="57" t="s">
        <v>219</v>
      </c>
      <c r="C14" s="242" t="str">
        <f>"  "&amp;M7</f>
        <v xml:space="preserve">  2026년 감자종자진흥원 횡계저장고 소방펌프실 단열 공사</v>
      </c>
      <c r="D14" s="243"/>
      <c r="E14" s="243"/>
      <c r="F14" s="243"/>
      <c r="G14" s="243"/>
      <c r="H14" s="243"/>
      <c r="I14" s="243"/>
      <c r="J14" s="244"/>
      <c r="L14" s="117" t="s">
        <v>35</v>
      </c>
      <c r="M14" s="118">
        <v>46268</v>
      </c>
      <c r="N14" s="3"/>
    </row>
    <row r="15" spans="1:14" ht="22.5" customHeight="1">
      <c r="A15" s="224"/>
      <c r="B15" s="57" t="s">
        <v>36</v>
      </c>
      <c r="C15" s="262">
        <f>M9</f>
        <v>53300000</v>
      </c>
      <c r="D15" s="263"/>
      <c r="E15" s="263"/>
      <c r="F15" s="229" t="str">
        <f>"("&amp;CONCATENATE("금",NUMBERSTRING(M9,1), "원")&amp;")"</f>
        <v>(금오천삼백삼십만원)</v>
      </c>
      <c r="G15" s="229"/>
      <c r="H15" s="229"/>
      <c r="I15" s="229"/>
      <c r="J15" s="230"/>
      <c r="L15" s="35" t="s">
        <v>37</v>
      </c>
      <c r="M15" s="37"/>
      <c r="N15" s="28"/>
    </row>
    <row r="16" spans="1:14" ht="22.5" customHeight="1">
      <c r="A16" s="224"/>
      <c r="B16" s="57" t="s">
        <v>38</v>
      </c>
      <c r="C16" s="250">
        <f>M9</f>
        <v>53300000</v>
      </c>
      <c r="D16" s="251"/>
      <c r="E16" s="251"/>
      <c r="F16" s="229" t="str">
        <f>"("&amp;CONCATENATE("금",NUMBERSTRING(M9,1), "원")&amp;")"</f>
        <v>(금오천삼백삼십만원)</v>
      </c>
      <c r="G16" s="229"/>
      <c r="H16" s="229"/>
      <c r="I16" s="229"/>
      <c r="J16" s="230"/>
      <c r="L16" s="39" t="s">
        <v>39</v>
      </c>
      <c r="M16" s="64">
        <v>46357</v>
      </c>
      <c r="N16" s="28"/>
    </row>
    <row r="17" spans="1:13" ht="22.5" customHeight="1">
      <c r="A17" s="224"/>
      <c r="B17" s="57" t="s">
        <v>40</v>
      </c>
      <c r="C17" s="250">
        <f>M11</f>
        <v>2665000</v>
      </c>
      <c r="D17" s="251"/>
      <c r="E17" s="251"/>
      <c r="F17" s="229" t="str">
        <f>"("&amp;CONCATENATE("금",NUMBERSTRING(M11,1), "원")&amp;")"</f>
        <v>(금이백육십육만오천원)</v>
      </c>
      <c r="G17" s="229"/>
      <c r="H17" s="229"/>
      <c r="I17" s="229"/>
      <c r="J17" s="73" t="str">
        <f>M12</f>
        <v>지급각서</v>
      </c>
      <c r="L17" s="31" t="s">
        <v>41</v>
      </c>
      <c r="M17" s="65"/>
    </row>
    <row r="18" spans="1:13" ht="22.5" customHeight="1">
      <c r="A18" s="224"/>
      <c r="B18" s="57" t="s">
        <v>33</v>
      </c>
      <c r="C18" s="217" t="str">
        <f>"   "&amp;M13</f>
        <v xml:space="preserve">   1.3/1000</v>
      </c>
      <c r="D18" s="218"/>
      <c r="E18" s="218"/>
      <c r="F18" s="218"/>
      <c r="G18" s="58"/>
      <c r="H18" s="58"/>
      <c r="I18" s="58"/>
      <c r="J18" s="59"/>
      <c r="L18" s="35" t="s">
        <v>42</v>
      </c>
      <c r="M18" s="77"/>
    </row>
    <row r="19" spans="1:13" ht="22.5" customHeight="1">
      <c r="A19" s="224"/>
      <c r="B19" s="220" t="s">
        <v>79</v>
      </c>
      <c r="C19" s="221"/>
      <c r="D19" s="221"/>
      <c r="E19" s="221"/>
      <c r="F19" s="222"/>
      <c r="G19" s="247">
        <f>M19</f>
        <v>0</v>
      </c>
      <c r="H19" s="248"/>
      <c r="I19" s="248"/>
      <c r="J19" s="249"/>
      <c r="L19" s="35"/>
      <c r="M19" s="77"/>
    </row>
    <row r="20" spans="1:13" ht="22.5" customHeight="1">
      <c r="A20" s="224"/>
      <c r="B20" s="57" t="s">
        <v>43</v>
      </c>
      <c r="C20" s="245">
        <f>M14</f>
        <v>46268</v>
      </c>
      <c r="D20" s="246"/>
      <c r="E20" s="246"/>
      <c r="F20" s="66" t="s">
        <v>77</v>
      </c>
      <c r="G20" s="78">
        <f>M16</f>
        <v>46357</v>
      </c>
      <c r="H20" s="232"/>
      <c r="I20" s="232"/>
      <c r="J20" s="233"/>
      <c r="L20" s="31" t="s">
        <v>44</v>
      </c>
      <c r="M20" s="67"/>
    </row>
    <row r="21" spans="1:13" ht="22.5" customHeight="1">
      <c r="A21" s="224"/>
      <c r="B21" s="60" t="s">
        <v>45</v>
      </c>
      <c r="C21" s="259">
        <f>M17</f>
        <v>0</v>
      </c>
      <c r="D21" s="259"/>
      <c r="E21" s="259"/>
      <c r="F21" s="259"/>
      <c r="G21" s="259"/>
      <c r="H21" s="259"/>
      <c r="I21" s="259"/>
      <c r="J21" s="260"/>
      <c r="L21" s="35" t="s">
        <v>46</v>
      </c>
      <c r="M21" s="68"/>
    </row>
    <row r="22" spans="1:13" ht="30" customHeight="1">
      <c r="A22" s="225"/>
      <c r="B22" s="69" t="s">
        <v>42</v>
      </c>
      <c r="C22" s="256">
        <f>M18</f>
        <v>0</v>
      </c>
      <c r="D22" s="257"/>
      <c r="E22" s="257"/>
      <c r="F22" s="257"/>
      <c r="G22" s="257"/>
      <c r="H22" s="257"/>
      <c r="I22" s="257"/>
      <c r="J22" s="258"/>
      <c r="L22" s="35" t="s">
        <v>76</v>
      </c>
      <c r="M22" s="108"/>
    </row>
    <row r="23" spans="1:13" ht="11.25" customHeight="1">
      <c r="A23" s="52" t="s">
        <v>14</v>
      </c>
      <c r="B23" s="56"/>
      <c r="C23" s="56"/>
      <c r="D23" s="56"/>
      <c r="E23" s="56"/>
      <c r="F23" s="56"/>
      <c r="G23" s="56"/>
      <c r="H23" s="56"/>
      <c r="I23" s="56"/>
      <c r="J23" s="53"/>
    </row>
    <row r="24" spans="1:13" ht="25.5" customHeight="1">
      <c r="A24" s="226" t="s">
        <v>47</v>
      </c>
      <c r="B24" s="227"/>
      <c r="C24" s="227"/>
      <c r="D24" s="227"/>
      <c r="E24" s="227"/>
      <c r="F24" s="227"/>
      <c r="G24" s="227"/>
      <c r="H24" s="227"/>
      <c r="I24" s="227"/>
      <c r="J24" s="228"/>
      <c r="L24"/>
      <c r="M24"/>
    </row>
    <row r="25" spans="1:13" ht="25.5" customHeight="1">
      <c r="A25" s="226" t="s">
        <v>48</v>
      </c>
      <c r="B25" s="227"/>
      <c r="C25" s="227"/>
      <c r="D25" s="227"/>
      <c r="E25" s="227"/>
      <c r="F25" s="227"/>
      <c r="G25" s="227"/>
      <c r="H25" s="227"/>
      <c r="I25" s="227"/>
      <c r="J25" s="228"/>
    </row>
    <row r="26" spans="1:13" ht="25.5" customHeight="1">
      <c r="A26" s="226" t="s">
        <v>49</v>
      </c>
      <c r="B26" s="227"/>
      <c r="C26" s="227"/>
      <c r="D26" s="227"/>
      <c r="E26" s="227"/>
      <c r="F26" s="227"/>
      <c r="G26" s="227"/>
      <c r="H26" s="227"/>
      <c r="I26" s="227"/>
      <c r="J26" s="228"/>
    </row>
    <row r="27" spans="1:13" ht="12.75" customHeight="1">
      <c r="A27" s="54"/>
      <c r="B27" s="40"/>
      <c r="C27" s="40"/>
      <c r="D27" s="40"/>
      <c r="E27" s="40"/>
      <c r="F27" s="40"/>
      <c r="G27" s="40"/>
      <c r="H27" s="40"/>
      <c r="I27" s="40"/>
      <c r="J27" s="41"/>
    </row>
    <row r="28" spans="1:13" ht="22.5" customHeight="1">
      <c r="A28" s="226" t="s">
        <v>100</v>
      </c>
      <c r="B28" s="227"/>
      <c r="C28" s="227"/>
      <c r="D28" s="227"/>
      <c r="E28" s="227"/>
      <c r="F28" s="227"/>
      <c r="G28" s="227"/>
      <c r="H28" s="227"/>
      <c r="I28" s="227"/>
      <c r="J28" s="228"/>
    </row>
    <row r="29" spans="1:13" ht="11.25" customHeight="1">
      <c r="A29" s="226"/>
      <c r="B29" s="227"/>
      <c r="C29" s="227"/>
      <c r="D29" s="227"/>
      <c r="E29" s="227"/>
      <c r="F29" s="227"/>
      <c r="G29" s="227"/>
      <c r="H29" s="227"/>
      <c r="I29" s="227"/>
      <c r="J29" s="228"/>
    </row>
    <row r="30" spans="1:13" ht="15.75" customHeight="1">
      <c r="A30" s="239" t="str">
        <f>M8</f>
        <v>2026년  9월  3일</v>
      </c>
      <c r="B30" s="240"/>
      <c r="C30" s="240"/>
      <c r="D30" s="240"/>
      <c r="E30" s="240"/>
      <c r="F30" s="240"/>
      <c r="G30" s="240"/>
      <c r="H30" s="240"/>
      <c r="I30" s="240"/>
      <c r="J30" s="241"/>
    </row>
    <row r="31" spans="1:13" ht="16.5" customHeight="1">
      <c r="A31" s="2"/>
      <c r="B31" s="40"/>
      <c r="C31" s="40"/>
      <c r="D31" s="40"/>
      <c r="E31" s="43"/>
      <c r="F31" s="43"/>
      <c r="G31" s="43"/>
      <c r="H31" s="42"/>
      <c r="I31" s="40"/>
      <c r="J31" s="41"/>
    </row>
    <row r="32" spans="1:13" ht="21.75" customHeight="1">
      <c r="A32" s="2"/>
      <c r="B32" s="214" t="s">
        <v>200</v>
      </c>
      <c r="C32" s="214"/>
      <c r="D32" s="214"/>
      <c r="E32" s="215" t="s">
        <v>210</v>
      </c>
      <c r="F32" s="215"/>
      <c r="G32" s="215"/>
      <c r="H32" s="215"/>
      <c r="I32" s="215"/>
      <c r="J32" s="46" t="str">
        <f>"   "&amp;"("&amp;"인"&amp;")"</f>
        <v xml:space="preserve">   (인)</v>
      </c>
    </row>
    <row r="33" spans="1:10" ht="15" customHeight="1">
      <c r="A33" s="2"/>
      <c r="B33" s="44"/>
      <c r="C33" s="44"/>
      <c r="D33" s="44"/>
      <c r="E33" s="44"/>
      <c r="F33" s="45"/>
      <c r="G33" s="45"/>
      <c r="H33" s="45"/>
      <c r="I33" s="45"/>
      <c r="J33" s="46"/>
    </row>
    <row r="34" spans="1:10" ht="20.25" customHeight="1">
      <c r="A34" s="2"/>
      <c r="B34" s="238" t="s">
        <v>50</v>
      </c>
      <c r="C34" s="238"/>
      <c r="D34" s="238"/>
      <c r="E34" s="237" t="str">
        <f>M2&amp;"  "&amp;L4&amp;" "&amp;M4</f>
        <v>주식회사 한국건설  대표자 허소현</v>
      </c>
      <c r="F34" s="237"/>
      <c r="G34" s="237"/>
      <c r="H34" s="237"/>
      <c r="I34" s="237"/>
      <c r="J34" s="46" t="str">
        <f>"   "&amp;"("&amp;"인"&amp;")"</f>
        <v xml:space="preserve">   (인)</v>
      </c>
    </row>
    <row r="35" spans="1:10" ht="8.25" customHeight="1">
      <c r="A35" s="2"/>
      <c r="B35" s="234"/>
      <c r="C35" s="234"/>
      <c r="D35" s="234"/>
      <c r="E35" s="234"/>
      <c r="F35" s="235"/>
      <c r="G35" s="235"/>
      <c r="H35" s="235"/>
      <c r="I35" s="235"/>
      <c r="J35" s="236"/>
    </row>
    <row r="36" spans="1:10" ht="20.25" customHeight="1">
      <c r="A36" s="201" t="s">
        <v>51</v>
      </c>
      <c r="B36" s="202"/>
      <c r="C36" s="202"/>
      <c r="D36" s="202"/>
      <c r="E36" s="202"/>
      <c r="F36" s="202"/>
      <c r="G36" s="202"/>
      <c r="H36" s="202"/>
      <c r="I36" s="202"/>
      <c r="J36" s="203"/>
    </row>
    <row r="37" spans="1:10" ht="20.25" customHeight="1">
      <c r="A37" s="204" t="s">
        <v>52</v>
      </c>
      <c r="B37" s="205"/>
      <c r="C37" s="205"/>
      <c r="D37" s="205"/>
      <c r="E37" s="205"/>
      <c r="F37" s="207" t="s">
        <v>53</v>
      </c>
      <c r="G37" s="208"/>
      <c r="H37" s="209"/>
      <c r="I37" s="206" t="s">
        <v>54</v>
      </c>
      <c r="J37" s="197"/>
    </row>
    <row r="38" spans="1:10" ht="25.5" customHeight="1">
      <c r="A38" s="198" t="str">
        <f>M7</f>
        <v>2026년 감자종자진흥원 횡계저장고 소방펌프실 단열 공사</v>
      </c>
      <c r="B38" s="199"/>
      <c r="C38" s="199"/>
      <c r="D38" s="199"/>
      <c r="E38" s="200"/>
      <c r="F38" s="193" t="s">
        <v>78</v>
      </c>
      <c r="G38" s="194"/>
      <c r="H38" s="195"/>
      <c r="I38" s="196">
        <f>M9</f>
        <v>53300000</v>
      </c>
      <c r="J38" s="197"/>
    </row>
    <row r="39" spans="1:10" ht="19.5" thickBot="1">
      <c r="A39" s="70"/>
      <c r="B39" s="190"/>
      <c r="C39" s="190"/>
      <c r="D39" s="190"/>
      <c r="E39" s="190"/>
      <c r="F39" s="191"/>
      <c r="G39" s="191"/>
      <c r="H39" s="192"/>
      <c r="I39" s="192"/>
      <c r="J39" s="71"/>
    </row>
    <row r="40" spans="1:10" ht="15.75" customHeight="1">
      <c r="A40" s="2"/>
      <c r="B40" s="40"/>
      <c r="C40" s="40"/>
      <c r="D40" s="40"/>
      <c r="E40" s="40"/>
      <c r="F40" s="40"/>
      <c r="G40" s="40"/>
      <c r="H40" s="40"/>
      <c r="I40" s="40"/>
      <c r="J40" s="72"/>
    </row>
  </sheetData>
  <mergeCells count="62">
    <mergeCell ref="C4:J4"/>
    <mergeCell ref="L1:M1"/>
    <mergeCell ref="C22:J22"/>
    <mergeCell ref="C21:J21"/>
    <mergeCell ref="C12:D12"/>
    <mergeCell ref="C13:D13"/>
    <mergeCell ref="E9:J9"/>
    <mergeCell ref="E6:J6"/>
    <mergeCell ref="C15:E15"/>
    <mergeCell ref="C17:E17"/>
    <mergeCell ref="C7:D7"/>
    <mergeCell ref="E5:H5"/>
    <mergeCell ref="A14:A22"/>
    <mergeCell ref="C14:J14"/>
    <mergeCell ref="C20:E20"/>
    <mergeCell ref="B19:F19"/>
    <mergeCell ref="G19:J19"/>
    <mergeCell ref="C16:E16"/>
    <mergeCell ref="B35:E35"/>
    <mergeCell ref="F35:J35"/>
    <mergeCell ref="E34:I34"/>
    <mergeCell ref="B34:D34"/>
    <mergeCell ref="A29:J29"/>
    <mergeCell ref="A30:J30"/>
    <mergeCell ref="A26:J26"/>
    <mergeCell ref="A28:J28"/>
    <mergeCell ref="B8:B10"/>
    <mergeCell ref="B11:B13"/>
    <mergeCell ref="C18:F18"/>
    <mergeCell ref="C11:D11"/>
    <mergeCell ref="A24:J24"/>
    <mergeCell ref="A25:J25"/>
    <mergeCell ref="E11:H11"/>
    <mergeCell ref="F15:J15"/>
    <mergeCell ref="F16:J16"/>
    <mergeCell ref="F17:I17"/>
    <mergeCell ref="E10:H10"/>
    <mergeCell ref="E12:J12"/>
    <mergeCell ref="E13:H13"/>
    <mergeCell ref="H20:J20"/>
    <mergeCell ref="A36:J36"/>
    <mergeCell ref="A37:E37"/>
    <mergeCell ref="I37:J37"/>
    <mergeCell ref="F37:H37"/>
    <mergeCell ref="A2:H3"/>
    <mergeCell ref="B32:D32"/>
    <mergeCell ref="E32:I32"/>
    <mergeCell ref="C10:D10"/>
    <mergeCell ref="E7:H7"/>
    <mergeCell ref="E8:H8"/>
    <mergeCell ref="A4:A13"/>
    <mergeCell ref="C8:D8"/>
    <mergeCell ref="C9:D9"/>
    <mergeCell ref="B5:B7"/>
    <mergeCell ref="C5:D5"/>
    <mergeCell ref="C6:D6"/>
    <mergeCell ref="B39:E39"/>
    <mergeCell ref="F39:G39"/>
    <mergeCell ref="H39:I39"/>
    <mergeCell ref="F38:H38"/>
    <mergeCell ref="I38:J38"/>
    <mergeCell ref="A38:E38"/>
  </mergeCells>
  <phoneticPr fontId="2" type="noConversion"/>
  <dataValidations count="1">
    <dataValidation type="list" allowBlank="1" showInputMessage="1" showErrorMessage="1" sqref="M12">
      <formula1>"보증서, 지급각서, 현금, - "</formula1>
    </dataValidation>
  </dataValidations>
  <printOptions horizontalCentered="1"/>
  <pageMargins left="0.59055118110236227" right="0.59055118110236227" top="0.98425196850393704" bottom="0.8" header="0.51181102362204722" footer="0.51181102362204722"/>
  <pageSetup paperSize="9" scale="85" orientation="portrait" r:id="rId1"/>
  <headerFooter alignWithMargins="0"/>
  <colBreaks count="1" manualBreakCount="1">
    <brk id="1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3"/>
  <sheetViews>
    <sheetView zoomScaleNormal="100" workbookViewId="0">
      <selection activeCell="L16" sqref="L16"/>
    </sheetView>
  </sheetViews>
  <sheetFormatPr defaultRowHeight="13.5"/>
  <cols>
    <col min="1" max="1" width="15.109375" customWidth="1"/>
    <col min="2" max="2" width="17.6640625" customWidth="1"/>
    <col min="3" max="3" width="5.6640625" customWidth="1"/>
    <col min="4" max="4" width="6.88671875" customWidth="1"/>
    <col min="5" max="5" width="8.77734375" customWidth="1"/>
    <col min="6" max="6" width="25.109375" customWidth="1"/>
    <col min="7" max="7" width="0.5546875" style="4" customWidth="1"/>
    <col min="8" max="8" width="18" style="25" hidden="1" customWidth="1"/>
    <col min="9" max="9" width="19.88671875" style="25" hidden="1" customWidth="1"/>
  </cols>
  <sheetData>
    <row r="1" spans="1:9" ht="19.5" customHeight="1"/>
    <row r="2" spans="1:9" ht="19.5" customHeight="1" thickBot="1"/>
    <row r="3" spans="1:9" ht="54.75" customHeight="1">
      <c r="A3" s="264" t="s">
        <v>2</v>
      </c>
      <c r="B3" s="265"/>
      <c r="C3" s="265"/>
      <c r="D3" s="265"/>
      <c r="E3" s="265"/>
      <c r="F3" s="266"/>
      <c r="G3" s="5"/>
    </row>
    <row r="4" spans="1:9" ht="30.75" customHeight="1">
      <c r="A4" s="7" t="s">
        <v>55</v>
      </c>
      <c r="B4" s="286" t="str">
        <f>"    "&amp;I4</f>
        <v xml:space="preserve">    2026년 감자종자진흥원 횡계저장고 소방펌프실 단열 공사</v>
      </c>
      <c r="C4" s="286"/>
      <c r="D4" s="287"/>
      <c r="E4" s="287"/>
      <c r="F4" s="288"/>
      <c r="G4" s="5"/>
      <c r="H4" s="109" t="s">
        <v>56</v>
      </c>
      <c r="I4" s="36" t="str">
        <f>표준계약서!M7</f>
        <v>2026년 감자종자진흥원 횡계저장고 소방펌프실 단열 공사</v>
      </c>
    </row>
    <row r="5" spans="1:9" ht="30.75" customHeight="1">
      <c r="A5" s="7" t="s">
        <v>57</v>
      </c>
      <c r="B5" s="279" t="str">
        <f>I5</f>
        <v>2026년  9월  3일</v>
      </c>
      <c r="C5" s="280"/>
      <c r="D5" s="22"/>
      <c r="E5" s="22"/>
      <c r="F5" s="15"/>
      <c r="G5" s="5"/>
      <c r="H5" s="109" t="s">
        <v>58</v>
      </c>
      <c r="I5" s="37" t="str">
        <f>표준계약서!M8</f>
        <v>2026년  9월  3일</v>
      </c>
    </row>
    <row r="6" spans="1:9" ht="30.75" customHeight="1">
      <c r="A6" s="7" t="s">
        <v>59</v>
      </c>
      <c r="B6" s="281">
        <f>I6</f>
        <v>53300000</v>
      </c>
      <c r="C6" s="282"/>
      <c r="D6" s="277" t="str">
        <f>"("&amp;CONCATENATE("금",NUMBERSTRING(I6,1), "원")&amp;")"</f>
        <v>(금오천삼백삼십만원)</v>
      </c>
      <c r="E6" s="277"/>
      <c r="F6" s="278"/>
      <c r="G6" s="6"/>
      <c r="H6" s="110" t="s">
        <v>60</v>
      </c>
      <c r="I6" s="38">
        <f>표준계약서!M9</f>
        <v>53300000</v>
      </c>
    </row>
    <row r="7" spans="1:9" ht="30.75" customHeight="1">
      <c r="A7" s="7" t="s">
        <v>0</v>
      </c>
      <c r="B7" s="281">
        <f>I8</f>
        <v>2665000</v>
      </c>
      <c r="C7" s="282"/>
      <c r="D7" s="277" t="str">
        <f>"("&amp;CONCATENATE("금",NUMBERSTRING(I8,1), "원")&amp;")"</f>
        <v>(금이백육십육만오천원)</v>
      </c>
      <c r="E7" s="277"/>
      <c r="F7" s="278"/>
      <c r="G7" s="5"/>
      <c r="H7" s="109" t="s">
        <v>61</v>
      </c>
      <c r="I7" s="111">
        <v>5</v>
      </c>
    </row>
    <row r="8" spans="1:9" ht="30.75" customHeight="1">
      <c r="A8" s="7" t="s">
        <v>3</v>
      </c>
      <c r="B8" s="8" t="s">
        <v>62</v>
      </c>
      <c r="C8" s="106">
        <f>I7</f>
        <v>5</v>
      </c>
      <c r="D8" s="290"/>
      <c r="E8" s="290"/>
      <c r="F8" s="291"/>
      <c r="G8" s="5"/>
      <c r="H8" s="112" t="s">
        <v>63</v>
      </c>
      <c r="I8" s="113">
        <f>표준계약서!M11</f>
        <v>2665000</v>
      </c>
    </row>
    <row r="9" spans="1:9" ht="30.75" customHeight="1">
      <c r="A9" s="17" t="s">
        <v>64</v>
      </c>
      <c r="B9" s="14" t="str">
        <f>I9</f>
        <v>2026년  9월  3일</v>
      </c>
      <c r="C9" s="26" t="s">
        <v>65</v>
      </c>
      <c r="D9" s="292">
        <f>I10</f>
        <v>46357</v>
      </c>
      <c r="E9" s="292"/>
      <c r="F9" s="293"/>
      <c r="G9" s="5"/>
      <c r="H9" s="109" t="s">
        <v>66</v>
      </c>
      <c r="I9" s="37" t="str">
        <f>표준계약서!M8</f>
        <v>2026년  9월  3일</v>
      </c>
    </row>
    <row r="10" spans="1:9" ht="27.75" customHeight="1">
      <c r="A10" s="267" t="s">
        <v>208</v>
      </c>
      <c r="B10" s="268"/>
      <c r="C10" s="268"/>
      <c r="D10" s="268"/>
      <c r="E10" s="268"/>
      <c r="F10" s="269"/>
      <c r="G10" s="5"/>
      <c r="H10" s="109" t="s">
        <v>1</v>
      </c>
      <c r="I10" s="37">
        <f>표준계약서!M16</f>
        <v>46357</v>
      </c>
    </row>
    <row r="11" spans="1:9" ht="27.75" customHeight="1">
      <c r="A11" s="270"/>
      <c r="B11" s="271"/>
      <c r="C11" s="271"/>
      <c r="D11" s="271"/>
      <c r="E11" s="271"/>
      <c r="F11" s="272"/>
      <c r="G11" s="5"/>
      <c r="H11" s="114" t="s">
        <v>67</v>
      </c>
      <c r="I11" s="32" t="str">
        <f>표준계약서!M2</f>
        <v>주식회사 한국건설</v>
      </c>
    </row>
    <row r="12" spans="1:9" ht="27.75" customHeight="1">
      <c r="A12" s="270"/>
      <c r="B12" s="271"/>
      <c r="C12" s="271"/>
      <c r="D12" s="271"/>
      <c r="E12" s="271"/>
      <c r="F12" s="272"/>
      <c r="G12" s="5"/>
      <c r="H12" s="114" t="s">
        <v>68</v>
      </c>
      <c r="I12" s="32" t="str">
        <f>표준계약서!M3</f>
        <v>강릉시 명륜로 121번길1</v>
      </c>
    </row>
    <row r="13" spans="1:9" ht="27.75" customHeight="1">
      <c r="A13" s="270"/>
      <c r="B13" s="271"/>
      <c r="C13" s="271"/>
      <c r="D13" s="271"/>
      <c r="E13" s="271"/>
      <c r="F13" s="272"/>
      <c r="G13" s="5"/>
      <c r="H13" s="114" t="s">
        <v>69</v>
      </c>
      <c r="I13" s="32" t="str">
        <f>표준계약서!M4</f>
        <v>허소현</v>
      </c>
    </row>
    <row r="14" spans="1:9" ht="27.75" customHeight="1">
      <c r="A14" s="270"/>
      <c r="B14" s="271"/>
      <c r="C14" s="271"/>
      <c r="D14" s="271"/>
      <c r="E14" s="271"/>
      <c r="F14" s="272"/>
      <c r="G14" s="5"/>
      <c r="H14" s="31" t="s">
        <v>70</v>
      </c>
      <c r="I14" s="111" t="str">
        <f>표준계약서!M5</f>
        <v>226-81-32888</v>
      </c>
    </row>
    <row r="15" spans="1:9" ht="33" customHeight="1">
      <c r="A15" s="270"/>
      <c r="B15" s="271"/>
      <c r="C15" s="271"/>
      <c r="D15" s="271"/>
      <c r="E15" s="271"/>
      <c r="F15" s="272"/>
      <c r="G15" s="5"/>
      <c r="H15" s="31" t="s">
        <v>71</v>
      </c>
      <c r="I15" s="115"/>
    </row>
    <row r="16" spans="1:9" ht="37.5" customHeight="1">
      <c r="A16" s="10"/>
      <c r="B16" s="99"/>
      <c r="C16" s="274" t="str">
        <f>표준계약서!A30</f>
        <v>2026년  9월  3일</v>
      </c>
      <c r="D16" s="274"/>
      <c r="E16" s="274"/>
      <c r="F16" s="100"/>
      <c r="G16" s="5"/>
    </row>
    <row r="17" spans="1:7" ht="28.5" customHeight="1">
      <c r="A17" s="10"/>
      <c r="B17" s="1"/>
      <c r="C17" s="101"/>
      <c r="D17" s="101"/>
      <c r="E17" s="101"/>
      <c r="F17" s="102"/>
      <c r="G17" s="5"/>
    </row>
    <row r="18" spans="1:7" ht="29.25" customHeight="1">
      <c r="A18" s="12"/>
      <c r="B18" s="273" t="s">
        <v>72</v>
      </c>
      <c r="C18" s="273"/>
      <c r="D18" s="275" t="str">
        <f>I11</f>
        <v>주식회사 한국건설</v>
      </c>
      <c r="E18" s="275"/>
      <c r="F18" s="276"/>
      <c r="G18" s="5"/>
    </row>
    <row r="19" spans="1:7" ht="29.25" customHeight="1">
      <c r="A19" s="12"/>
      <c r="B19" s="273" t="s">
        <v>73</v>
      </c>
      <c r="C19" s="273"/>
      <c r="D19" s="275" t="str">
        <f>I12</f>
        <v>강릉시 명륜로 121번길1</v>
      </c>
      <c r="E19" s="275"/>
      <c r="F19" s="276"/>
      <c r="G19" s="5"/>
    </row>
    <row r="20" spans="1:7" ht="29.25" customHeight="1">
      <c r="A20" s="12"/>
      <c r="B20" s="273" t="s">
        <v>74</v>
      </c>
      <c r="C20" s="273"/>
      <c r="D20" s="275" t="str">
        <f>I13&amp;"  "&amp;  "("&amp;"인"&amp;")"</f>
        <v>허소현  (인)</v>
      </c>
      <c r="E20" s="275"/>
      <c r="F20" s="276"/>
      <c r="G20" s="5"/>
    </row>
    <row r="21" spans="1:7" ht="35.25" customHeight="1">
      <c r="A21" s="10"/>
      <c r="B21" s="285" t="s">
        <v>75</v>
      </c>
      <c r="C21" s="285"/>
      <c r="D21" s="289" t="str">
        <f>I14</f>
        <v>226-81-32888</v>
      </c>
      <c r="E21" s="289"/>
      <c r="F21" s="98"/>
      <c r="G21" s="5"/>
    </row>
    <row r="22" spans="1:7" ht="39.75" customHeight="1">
      <c r="A22" s="10"/>
      <c r="B22" s="1"/>
      <c r="C22" s="9"/>
      <c r="D22" s="9"/>
      <c r="E22" s="9"/>
      <c r="F22" s="11"/>
      <c r="G22" s="5"/>
    </row>
    <row r="23" spans="1:7" ht="72" customHeight="1" thickBot="1">
      <c r="A23" s="283" t="s">
        <v>205</v>
      </c>
      <c r="B23" s="284"/>
      <c r="C23" s="284"/>
      <c r="D23" s="13"/>
      <c r="E23" s="13"/>
      <c r="F23" s="16"/>
      <c r="G23" s="5"/>
    </row>
  </sheetData>
  <mergeCells count="20">
    <mergeCell ref="A23:C23"/>
    <mergeCell ref="B21:C21"/>
    <mergeCell ref="B4:F4"/>
    <mergeCell ref="D21:E21"/>
    <mergeCell ref="D8:F8"/>
    <mergeCell ref="D9:F9"/>
    <mergeCell ref="D18:F18"/>
    <mergeCell ref="D6:F6"/>
    <mergeCell ref="D19:F19"/>
    <mergeCell ref="B19:C19"/>
    <mergeCell ref="A3:F3"/>
    <mergeCell ref="A10:F15"/>
    <mergeCell ref="B18:C18"/>
    <mergeCell ref="C16:E16"/>
    <mergeCell ref="D20:F20"/>
    <mergeCell ref="D7:F7"/>
    <mergeCell ref="B20:C20"/>
    <mergeCell ref="B5:C5"/>
    <mergeCell ref="B6:C6"/>
    <mergeCell ref="B7:C7"/>
  </mergeCells>
  <phoneticPr fontId="2" type="noConversion"/>
  <printOptions horizontalCentered="1"/>
  <pageMargins left="0.25" right="0.25" top="0.75" bottom="0.75" header="0.3" footer="0.3"/>
  <pageSetup paperSize="9" scale="96"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79998168889431442"/>
    <pageSetUpPr fitToPage="1"/>
  </sheetPr>
  <dimension ref="A1:M27"/>
  <sheetViews>
    <sheetView zoomScale="85" zoomScaleNormal="85" workbookViewId="0">
      <selection sqref="A1:E1"/>
    </sheetView>
  </sheetViews>
  <sheetFormatPr defaultRowHeight="13.5"/>
  <cols>
    <col min="1" max="1" width="2.44140625" customWidth="1"/>
    <col min="2" max="2" width="9.77734375" customWidth="1"/>
    <col min="3" max="3" width="87.5546875" customWidth="1"/>
    <col min="4" max="4" width="9.77734375" customWidth="1"/>
    <col min="5" max="5" width="2.44140625" customWidth="1"/>
  </cols>
  <sheetData>
    <row r="1" spans="1:13" ht="61.5" customHeight="1">
      <c r="A1" s="295" t="s">
        <v>111</v>
      </c>
      <c r="B1" s="295"/>
      <c r="C1" s="295"/>
      <c r="D1" s="295"/>
      <c r="E1" s="295"/>
      <c r="F1" s="120"/>
      <c r="G1" s="120"/>
      <c r="H1" s="120"/>
      <c r="I1" s="120"/>
      <c r="J1" s="120"/>
      <c r="K1" s="120"/>
      <c r="L1" s="120"/>
      <c r="M1" s="120"/>
    </row>
    <row r="2" spans="1:13" ht="29.25" customHeight="1">
      <c r="A2" s="296"/>
      <c r="B2" s="296"/>
      <c r="C2" s="296"/>
      <c r="D2" s="296"/>
      <c r="E2" s="296"/>
    </row>
    <row r="3" spans="1:13" ht="80.099999999999994" customHeight="1">
      <c r="B3" s="298" t="s">
        <v>120</v>
      </c>
      <c r="C3" s="298"/>
      <c r="D3" s="298"/>
    </row>
    <row r="4" spans="1:13" ht="27" customHeight="1">
      <c r="B4" s="50"/>
      <c r="C4" s="50"/>
      <c r="D4" s="50"/>
    </row>
    <row r="5" spans="1:13" ht="4.5" customHeight="1">
      <c r="B5" s="50"/>
      <c r="C5" s="50"/>
      <c r="D5" s="50"/>
    </row>
    <row r="6" spans="1:13" ht="38.1" customHeight="1">
      <c r="B6" s="123"/>
      <c r="C6" s="126" t="s">
        <v>112</v>
      </c>
      <c r="D6" s="123"/>
    </row>
    <row r="7" spans="1:13" ht="99.95" customHeight="1">
      <c r="B7" s="298" t="s">
        <v>172</v>
      </c>
      <c r="C7" s="298"/>
      <c r="D7" s="298"/>
    </row>
    <row r="8" spans="1:13" ht="4.5" customHeight="1">
      <c r="B8" s="50"/>
      <c r="C8" s="50"/>
      <c r="D8" s="50"/>
    </row>
    <row r="9" spans="1:13" ht="38.1" customHeight="1">
      <c r="B9" s="123"/>
      <c r="C9" s="126" t="s">
        <v>113</v>
      </c>
      <c r="D9" s="123"/>
    </row>
    <row r="10" spans="1:13" ht="99.95" customHeight="1">
      <c r="B10" s="298" t="s">
        <v>173</v>
      </c>
      <c r="C10" s="298"/>
      <c r="D10" s="298"/>
    </row>
    <row r="11" spans="1:13" ht="4.5" customHeight="1">
      <c r="B11" s="50"/>
      <c r="C11" s="50"/>
      <c r="D11" s="50"/>
    </row>
    <row r="12" spans="1:13" ht="38.1" customHeight="1">
      <c r="B12" s="123"/>
      <c r="C12" s="126" t="s">
        <v>115</v>
      </c>
      <c r="D12" s="123"/>
    </row>
    <row r="13" spans="1:13" ht="99.95" customHeight="1">
      <c r="B13" s="298" t="s">
        <v>114</v>
      </c>
      <c r="C13" s="298"/>
      <c r="D13" s="298"/>
    </row>
    <row r="14" spans="1:13" ht="4.5" customHeight="1">
      <c r="B14" s="50"/>
      <c r="C14" s="50"/>
      <c r="D14" s="50"/>
    </row>
    <row r="15" spans="1:13" ht="38.1" customHeight="1">
      <c r="B15" s="123"/>
      <c r="C15" s="126" t="s">
        <v>116</v>
      </c>
      <c r="D15" s="123"/>
      <c r="G15" s="122"/>
    </row>
    <row r="16" spans="1:13" ht="99.95" customHeight="1">
      <c r="B16" s="298" t="s">
        <v>117</v>
      </c>
      <c r="C16" s="298"/>
      <c r="D16" s="298"/>
    </row>
    <row r="17" spans="1:5" ht="33" customHeight="1">
      <c r="B17" s="124"/>
      <c r="C17" s="124"/>
      <c r="D17" s="124"/>
    </row>
    <row r="18" spans="1:5" s="85" customFormat="1" ht="20.100000000000001" customHeight="1">
      <c r="B18" s="294" t="s">
        <v>121</v>
      </c>
      <c r="C18" s="294"/>
      <c r="D18" s="294"/>
    </row>
    <row r="19" spans="1:5" s="85" customFormat="1" ht="20.100000000000001" customHeight="1">
      <c r="B19" s="294" t="s">
        <v>118</v>
      </c>
      <c r="C19" s="294"/>
      <c r="D19" s="294"/>
    </row>
    <row r="20" spans="1:5" ht="63.75" customHeight="1">
      <c r="B20" s="121"/>
      <c r="C20" s="125" t="s">
        <v>119</v>
      </c>
      <c r="D20" s="121"/>
    </row>
    <row r="21" spans="1:5" ht="22.5">
      <c r="B21" s="76"/>
      <c r="C21" s="127" t="str">
        <f>표준계약서!A30</f>
        <v>2026년  9월  3일</v>
      </c>
      <c r="D21" s="76"/>
    </row>
    <row r="23" spans="1:5" ht="26.25" customHeight="1">
      <c r="B23" s="51"/>
      <c r="C23" s="51"/>
      <c r="D23" s="51"/>
    </row>
    <row r="24" spans="1:5" ht="26.25" customHeight="1">
      <c r="A24" s="297" t="str">
        <f>"서약자"&amp;" "&amp;":"&amp;" "&amp;표준계약서!M2&amp;"               "&amp;"대표"&amp;" "&amp;":"&amp;" "&amp;표준계약서!M4&amp;"("&amp;"인"&amp;")"</f>
        <v>서약자 : 주식회사 한국건설               대표 : 허소현(인)</v>
      </c>
      <c r="B24" s="297"/>
      <c r="C24" s="297"/>
      <c r="D24" s="297"/>
      <c r="E24" s="297"/>
    </row>
    <row r="25" spans="1:5" ht="26.25" customHeight="1">
      <c r="B25" s="51"/>
      <c r="C25" s="51"/>
      <c r="D25" s="51"/>
    </row>
    <row r="27" spans="1:5" ht="20.25">
      <c r="B27" s="49"/>
      <c r="C27" s="49"/>
      <c r="D27" s="49"/>
    </row>
  </sheetData>
  <mergeCells count="10">
    <mergeCell ref="B19:D19"/>
    <mergeCell ref="A1:E1"/>
    <mergeCell ref="A2:E2"/>
    <mergeCell ref="A24:E24"/>
    <mergeCell ref="B3:D3"/>
    <mergeCell ref="B7:D7"/>
    <mergeCell ref="B10:D10"/>
    <mergeCell ref="B13:D13"/>
    <mergeCell ref="B16:D16"/>
    <mergeCell ref="B18:D18"/>
  </mergeCells>
  <phoneticPr fontId="2" type="noConversion"/>
  <printOptions horizontalCentered="1"/>
  <pageMargins left="0.47244094488188981" right="0.47244094488188981" top="0.98425196850393704" bottom="0.98425196850393704" header="0.51181102362204722" footer="0.51181102362204722"/>
  <pageSetup paperSize="9" scale="70"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79998168889431442"/>
    <pageSetUpPr fitToPage="1"/>
  </sheetPr>
  <dimension ref="A1:K21"/>
  <sheetViews>
    <sheetView zoomScale="85" zoomScaleNormal="85" workbookViewId="0">
      <selection activeCell="A11" sqref="A11:C11"/>
    </sheetView>
  </sheetViews>
  <sheetFormatPr defaultRowHeight="13.5"/>
  <cols>
    <col min="1" max="1" width="2.33203125" customWidth="1"/>
    <col min="2" max="2" width="86.6640625" customWidth="1"/>
    <col min="3" max="3" width="3.77734375" customWidth="1"/>
  </cols>
  <sheetData>
    <row r="1" spans="1:11" ht="91.5" customHeight="1">
      <c r="A1" s="299" t="s">
        <v>85</v>
      </c>
      <c r="B1" s="299"/>
      <c r="C1" s="299"/>
    </row>
    <row r="2" spans="1:11">
      <c r="B2" s="84"/>
      <c r="C2" s="84"/>
    </row>
    <row r="3" spans="1:11" ht="120.75" customHeight="1">
      <c r="A3" s="300" t="s">
        <v>175</v>
      </c>
      <c r="B3" s="300"/>
      <c r="C3" s="300"/>
    </row>
    <row r="4" spans="1:11" ht="20.100000000000001" customHeight="1">
      <c r="A4" s="140"/>
      <c r="B4" s="141"/>
      <c r="C4" s="141"/>
    </row>
    <row r="5" spans="1:11" ht="129.94999999999999" customHeight="1">
      <c r="A5" s="140"/>
      <c r="B5" s="302" t="s">
        <v>176</v>
      </c>
      <c r="C5" s="302"/>
      <c r="K5" s="144"/>
    </row>
    <row r="6" spans="1:11" ht="12" customHeight="1">
      <c r="A6" s="140"/>
      <c r="B6" s="142"/>
      <c r="C6" s="142"/>
    </row>
    <row r="7" spans="1:11" ht="99.95" customHeight="1">
      <c r="A7" s="140"/>
      <c r="B7" s="302" t="s">
        <v>170</v>
      </c>
      <c r="C7" s="302"/>
    </row>
    <row r="8" spans="1:11" ht="9" customHeight="1">
      <c r="A8" s="140"/>
      <c r="B8" s="142"/>
      <c r="C8" s="142"/>
    </row>
    <row r="9" spans="1:11" ht="99.95" customHeight="1">
      <c r="A9" s="140"/>
      <c r="B9" s="302" t="s">
        <v>171</v>
      </c>
      <c r="C9" s="302"/>
    </row>
    <row r="10" spans="1:11" ht="20.100000000000001" customHeight="1">
      <c r="A10" s="140"/>
      <c r="B10" s="143"/>
      <c r="C10" s="143"/>
    </row>
    <row r="11" spans="1:11" ht="125.25" customHeight="1">
      <c r="A11" s="300" t="s">
        <v>177</v>
      </c>
      <c r="B11" s="300"/>
      <c r="C11" s="300"/>
    </row>
    <row r="12" spans="1:11" ht="15" customHeight="1">
      <c r="B12" s="50"/>
      <c r="C12" s="50"/>
    </row>
    <row r="13" spans="1:11" ht="15" customHeight="1"/>
    <row r="14" spans="1:11" ht="15" customHeight="1"/>
    <row r="15" spans="1:11" ht="18.75">
      <c r="B15" s="76" t="str">
        <f>표준계약서!A30</f>
        <v>2026년  9월  3일</v>
      </c>
      <c r="C15" s="76"/>
    </row>
    <row r="17" spans="1:3" ht="26.25" customHeight="1">
      <c r="B17" s="51"/>
      <c r="C17" s="51"/>
    </row>
    <row r="18" spans="1:3" ht="26.25" customHeight="1">
      <c r="A18" s="301" t="str">
        <f>"서약자"&amp;" "&amp;":"&amp;" "&amp;표준계약서!M2&amp;"               "&amp;"대표"&amp;" "&amp;":"&amp;" "&amp;표준계약서!M4&amp;"("&amp;"인"&amp;")"</f>
        <v>서약자 : 주식회사 한국건설               대표 : 허소현(인)</v>
      </c>
      <c r="B18" s="301"/>
      <c r="C18" s="301"/>
    </row>
    <row r="19" spans="1:3" ht="26.25" customHeight="1">
      <c r="B19" s="51"/>
      <c r="C19" s="51"/>
    </row>
    <row r="21" spans="1:3" ht="20.25">
      <c r="B21" s="49"/>
      <c r="C21" s="49"/>
    </row>
  </sheetData>
  <mergeCells count="7">
    <mergeCell ref="A1:C1"/>
    <mergeCell ref="A11:C11"/>
    <mergeCell ref="A18:C18"/>
    <mergeCell ref="A3:C3"/>
    <mergeCell ref="B5:C5"/>
    <mergeCell ref="B7:C7"/>
    <mergeCell ref="B9:C9"/>
  </mergeCells>
  <phoneticPr fontId="2" type="noConversion"/>
  <printOptions horizontalCentered="1"/>
  <pageMargins left="0.78740157480314965" right="0.78740157480314965" top="0.98425196850393704" bottom="0.98425196850393704" header="0.51181102362204722" footer="0.51181102362204722"/>
  <pageSetup paperSize="9" scale="7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7"/>
  <sheetViews>
    <sheetView zoomScaleNormal="100" workbookViewId="0">
      <selection activeCell="A9" sqref="A9:G9"/>
    </sheetView>
  </sheetViews>
  <sheetFormatPr defaultRowHeight="13.5"/>
  <cols>
    <col min="1" max="1" width="17.21875" customWidth="1"/>
    <col min="2" max="2" width="1.6640625" customWidth="1"/>
    <col min="3" max="3" width="13.33203125" customWidth="1"/>
    <col min="4" max="4" width="20.33203125" customWidth="1"/>
  </cols>
  <sheetData>
    <row r="1" spans="1:12" ht="31.5">
      <c r="A1" s="318" t="s">
        <v>4</v>
      </c>
      <c r="B1" s="318"/>
      <c r="C1" s="318"/>
      <c r="D1" s="318"/>
      <c r="E1" s="318"/>
      <c r="F1" s="318"/>
      <c r="G1" s="318"/>
    </row>
    <row r="2" spans="1:12" ht="32.25" thickBot="1">
      <c r="A2" s="79"/>
      <c r="B2" s="79"/>
      <c r="C2" s="79"/>
      <c r="D2" s="79"/>
    </row>
    <row r="3" spans="1:12" ht="46.5" customHeight="1">
      <c r="A3" s="18" t="s">
        <v>6</v>
      </c>
      <c r="B3" s="81"/>
      <c r="C3" s="320" t="str">
        <f>표준계약서!M2</f>
        <v>주식회사 한국건설</v>
      </c>
      <c r="D3" s="320"/>
      <c r="E3" s="320"/>
      <c r="F3" s="320"/>
      <c r="G3" s="321"/>
    </row>
    <row r="4" spans="1:12" ht="46.5" customHeight="1">
      <c r="A4" s="19" t="s">
        <v>7</v>
      </c>
      <c r="B4" s="47"/>
      <c r="C4" s="322" t="str">
        <f>표준계약서!M4</f>
        <v>허소현</v>
      </c>
      <c r="D4" s="322"/>
      <c r="E4" s="322"/>
      <c r="F4" s="322"/>
      <c r="G4" s="323"/>
    </row>
    <row r="5" spans="1:12" ht="46.5" customHeight="1">
      <c r="A5" s="19" t="s">
        <v>8</v>
      </c>
      <c r="B5" s="47"/>
      <c r="C5" s="322" t="str">
        <f>표준계약서!M3</f>
        <v>강릉시 명륜로 121번길1</v>
      </c>
      <c r="D5" s="322"/>
      <c r="E5" s="322"/>
      <c r="F5" s="322"/>
      <c r="G5" s="323"/>
    </row>
    <row r="6" spans="1:12" ht="46.5" customHeight="1" thickBot="1">
      <c r="A6" s="20" t="s">
        <v>9</v>
      </c>
      <c r="B6" s="48"/>
      <c r="C6" s="324">
        <f>표준계약서!M22</f>
        <v>0</v>
      </c>
      <c r="D6" s="324"/>
      <c r="E6" s="324"/>
      <c r="F6" s="324"/>
      <c r="G6" s="325"/>
    </row>
    <row r="8" spans="1:12" ht="181.5" customHeight="1">
      <c r="A8" s="319" t="s">
        <v>102</v>
      </c>
      <c r="B8" s="319"/>
      <c r="C8" s="319"/>
      <c r="D8" s="319"/>
      <c r="E8" s="319"/>
      <c r="F8" s="319"/>
      <c r="G8" s="319"/>
    </row>
    <row r="9" spans="1:12" ht="57" customHeight="1">
      <c r="A9" s="305" t="str">
        <f>표준계약서!A30</f>
        <v>2026년  9월  3일</v>
      </c>
      <c r="B9" s="305"/>
      <c r="C9" s="305"/>
      <c r="D9" s="305"/>
      <c r="E9" s="305"/>
      <c r="F9" s="305"/>
      <c r="G9" s="305"/>
      <c r="H9" s="80"/>
      <c r="I9" s="80"/>
      <c r="J9" s="80"/>
      <c r="K9" s="27"/>
      <c r="L9" s="27"/>
    </row>
    <row r="10" spans="1:12" ht="57" customHeight="1">
      <c r="A10" s="96"/>
      <c r="B10" s="96"/>
      <c r="C10" s="96"/>
      <c r="D10" s="96"/>
      <c r="E10" s="96"/>
      <c r="F10" s="96"/>
      <c r="G10" s="96"/>
      <c r="H10" s="80"/>
      <c r="I10" s="80"/>
      <c r="J10" s="80"/>
      <c r="K10" s="27"/>
      <c r="L10" s="27"/>
    </row>
    <row r="11" spans="1:12" ht="39" customHeight="1">
      <c r="A11" s="315" t="s">
        <v>82</v>
      </c>
      <c r="B11" s="315"/>
      <c r="C11" s="315"/>
      <c r="D11" s="304" t="str">
        <f>표준계약서!M2</f>
        <v>주식회사 한국건설</v>
      </c>
      <c r="E11" s="304"/>
      <c r="F11" s="304"/>
      <c r="G11" s="3"/>
    </row>
    <row r="12" spans="1:12" ht="62.25" customHeight="1">
      <c r="A12" s="315" t="s">
        <v>81</v>
      </c>
      <c r="B12" s="315"/>
      <c r="C12" s="315"/>
      <c r="D12" s="304" t="str">
        <f>표준계약서!M4</f>
        <v>허소현</v>
      </c>
      <c r="E12" s="304"/>
      <c r="F12" s="3" t="s">
        <v>84</v>
      </c>
      <c r="G12" s="3"/>
    </row>
    <row r="13" spans="1:12" ht="113.25" customHeight="1">
      <c r="A13" s="316" t="s">
        <v>206</v>
      </c>
      <c r="B13" s="316"/>
      <c r="C13" s="316"/>
      <c r="D13" s="82"/>
      <c r="E13" s="3"/>
      <c r="F13" s="3"/>
      <c r="G13" s="3"/>
    </row>
    <row r="14" spans="1:12" ht="30.75" customHeight="1">
      <c r="A14" s="97"/>
      <c r="B14" s="97"/>
      <c r="C14" s="97"/>
      <c r="D14" s="82"/>
      <c r="E14" s="3"/>
      <c r="F14" s="3"/>
      <c r="G14" s="3"/>
    </row>
    <row r="15" spans="1:12" ht="48.75" customHeight="1">
      <c r="A15" s="83" t="s">
        <v>83</v>
      </c>
      <c r="B15" s="21"/>
      <c r="C15" s="21"/>
    </row>
    <row r="16" spans="1:12" ht="42.75" customHeight="1">
      <c r="A16" s="317" t="s">
        <v>103</v>
      </c>
      <c r="B16" s="317"/>
      <c r="C16" s="317"/>
      <c r="D16" s="317"/>
      <c r="E16" s="317"/>
      <c r="F16" s="317"/>
      <c r="G16" s="317"/>
    </row>
    <row r="17" spans="1:7" ht="19.5" customHeight="1">
      <c r="A17" s="306" t="s">
        <v>105</v>
      </c>
      <c r="B17" s="307"/>
      <c r="C17" s="307"/>
      <c r="D17" s="307"/>
      <c r="E17" s="307"/>
      <c r="F17" s="307"/>
      <c r="G17" s="308"/>
    </row>
    <row r="18" spans="1:7" ht="43.5" customHeight="1">
      <c r="A18" s="309"/>
      <c r="B18" s="310"/>
      <c r="C18" s="310"/>
      <c r="D18" s="310"/>
      <c r="E18" s="310"/>
      <c r="F18" s="310"/>
      <c r="G18" s="311"/>
    </row>
    <row r="19" spans="1:7" ht="18.75" customHeight="1">
      <c r="A19" s="309"/>
      <c r="B19" s="310"/>
      <c r="C19" s="310"/>
      <c r="D19" s="310"/>
      <c r="E19" s="310"/>
      <c r="F19" s="310"/>
      <c r="G19" s="311"/>
    </row>
    <row r="20" spans="1:7" ht="42" customHeight="1">
      <c r="A20" s="309"/>
      <c r="B20" s="310"/>
      <c r="C20" s="310"/>
      <c r="D20" s="310"/>
      <c r="E20" s="310"/>
      <c r="F20" s="310"/>
      <c r="G20" s="311"/>
    </row>
    <row r="21" spans="1:7" ht="54.75" customHeight="1">
      <c r="A21" s="309"/>
      <c r="B21" s="310"/>
      <c r="C21" s="310"/>
      <c r="D21" s="310"/>
      <c r="E21" s="310"/>
      <c r="F21" s="310"/>
      <c r="G21" s="311"/>
    </row>
    <row r="22" spans="1:7" ht="30.75" customHeight="1">
      <c r="A22" s="309"/>
      <c r="B22" s="310"/>
      <c r="C22" s="310"/>
      <c r="D22" s="310"/>
      <c r="E22" s="310"/>
      <c r="F22" s="310"/>
      <c r="G22" s="311"/>
    </row>
    <row r="23" spans="1:7" ht="409.5" customHeight="1">
      <c r="A23" s="309"/>
      <c r="B23" s="310"/>
      <c r="C23" s="310"/>
      <c r="D23" s="310"/>
      <c r="E23" s="310"/>
      <c r="F23" s="310"/>
      <c r="G23" s="311"/>
    </row>
    <row r="24" spans="1:7">
      <c r="A24" s="309"/>
      <c r="B24" s="310"/>
      <c r="C24" s="310"/>
      <c r="D24" s="310"/>
      <c r="E24" s="310"/>
      <c r="F24" s="310"/>
      <c r="G24" s="311"/>
    </row>
    <row r="25" spans="1:7" ht="21.75" customHeight="1">
      <c r="A25" s="312"/>
      <c r="B25" s="313"/>
      <c r="C25" s="313"/>
      <c r="D25" s="313"/>
      <c r="E25" s="313"/>
      <c r="F25" s="313"/>
      <c r="G25" s="314"/>
    </row>
    <row r="26" spans="1:7" ht="23.25" customHeight="1">
      <c r="A26" s="303"/>
      <c r="B26" s="303"/>
      <c r="C26" s="303"/>
      <c r="D26" s="303"/>
    </row>
    <row r="27" spans="1:7" ht="23.25" customHeight="1">
      <c r="C27" s="24"/>
      <c r="D27" s="23"/>
    </row>
  </sheetData>
  <mergeCells count="15">
    <mergeCell ref="A1:G1"/>
    <mergeCell ref="A8:G8"/>
    <mergeCell ref="C3:G3"/>
    <mergeCell ref="C4:G4"/>
    <mergeCell ref="C5:G5"/>
    <mergeCell ref="C6:G6"/>
    <mergeCell ref="A26:D26"/>
    <mergeCell ref="D11:F11"/>
    <mergeCell ref="D12:E12"/>
    <mergeCell ref="A9:G9"/>
    <mergeCell ref="A17:G25"/>
    <mergeCell ref="A11:C11"/>
    <mergeCell ref="A12:C12"/>
    <mergeCell ref="A13:C13"/>
    <mergeCell ref="A16:G16"/>
  </mergeCells>
  <phoneticPr fontId="2" type="noConversion"/>
  <printOptions horizontalCentered="1"/>
  <pageMargins left="0.25" right="0.25" top="0.75" bottom="0.75" header="0.3" footer="0.3"/>
  <pageSetup paperSize="9" scale="9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44"/>
  <sheetViews>
    <sheetView zoomScale="115" zoomScaleNormal="115" zoomScaleSheetLayoutView="130" workbookViewId="0">
      <selection activeCell="A2" sqref="A2:P2"/>
    </sheetView>
  </sheetViews>
  <sheetFormatPr defaultRowHeight="13.5"/>
  <cols>
    <col min="1" max="16" width="4.5546875" customWidth="1"/>
  </cols>
  <sheetData>
    <row r="1" spans="1:16" ht="24.95" customHeight="1">
      <c r="A1" s="386" t="s">
        <v>130</v>
      </c>
      <c r="B1" s="386"/>
      <c r="C1" s="386"/>
      <c r="D1" s="386"/>
      <c r="E1" s="386"/>
      <c r="F1" s="386"/>
      <c r="G1" s="386"/>
      <c r="H1" s="386"/>
      <c r="I1" s="386"/>
      <c r="J1" s="386"/>
      <c r="K1" s="386"/>
      <c r="L1" s="386"/>
      <c r="M1" s="386"/>
      <c r="N1" s="386"/>
      <c r="O1" s="386"/>
      <c r="P1" s="386"/>
    </row>
    <row r="2" spans="1:16" ht="35.25" customHeight="1">
      <c r="A2" s="387" t="s">
        <v>131</v>
      </c>
      <c r="B2" s="387"/>
      <c r="C2" s="387"/>
      <c r="D2" s="387"/>
      <c r="E2" s="387"/>
      <c r="F2" s="387"/>
      <c r="G2" s="387"/>
      <c r="H2" s="387"/>
      <c r="I2" s="387"/>
      <c r="J2" s="387"/>
      <c r="K2" s="387"/>
      <c r="L2" s="387"/>
      <c r="M2" s="387"/>
      <c r="N2" s="387"/>
      <c r="O2" s="387"/>
      <c r="P2" s="387"/>
    </row>
    <row r="3" spans="1:16" ht="24.95" customHeight="1" thickBot="1">
      <c r="A3" s="388" t="s">
        <v>169</v>
      </c>
      <c r="B3" s="388"/>
      <c r="C3" s="388"/>
      <c r="D3" s="388"/>
      <c r="E3" s="388"/>
      <c r="F3" s="388"/>
      <c r="G3" s="388"/>
      <c r="H3" s="388"/>
      <c r="I3" s="388"/>
      <c r="J3" s="388"/>
      <c r="K3" s="388"/>
      <c r="L3" s="388"/>
      <c r="M3" s="388"/>
      <c r="N3" s="388"/>
      <c r="O3" s="388"/>
      <c r="P3" s="388"/>
    </row>
    <row r="4" spans="1:16" ht="25.5" customHeight="1">
      <c r="A4" s="371" t="s">
        <v>132</v>
      </c>
      <c r="B4" s="372"/>
      <c r="C4" s="396" t="s">
        <v>133</v>
      </c>
      <c r="D4" s="397"/>
      <c r="E4" s="397" t="s">
        <v>174</v>
      </c>
      <c r="F4" s="398"/>
      <c r="G4" s="396" t="s">
        <v>135</v>
      </c>
      <c r="H4" s="397"/>
      <c r="I4" s="397" t="s">
        <v>197</v>
      </c>
      <c r="J4" s="398"/>
      <c r="K4" s="396" t="s">
        <v>136</v>
      </c>
      <c r="L4" s="397"/>
      <c r="M4" s="394">
        <v>46268</v>
      </c>
      <c r="N4" s="395"/>
      <c r="O4" s="395"/>
      <c r="P4" s="395"/>
    </row>
    <row r="5" spans="1:16" ht="21.95" customHeight="1">
      <c r="A5" s="389"/>
      <c r="B5" s="390"/>
      <c r="C5" s="384" t="s">
        <v>137</v>
      </c>
      <c r="D5" s="382"/>
      <c r="E5" s="382" t="str">
        <f>표준계약서!M7&amp;" "</f>
        <v xml:space="preserve">2026년 감자종자진흥원 횡계저장고 소방펌프실 단열 공사 </v>
      </c>
      <c r="F5" s="382"/>
      <c r="G5" s="382"/>
      <c r="H5" s="382"/>
      <c r="I5" s="382"/>
      <c r="J5" s="382"/>
      <c r="K5" s="382"/>
      <c r="L5" s="382"/>
      <c r="M5" s="357" t="s">
        <v>201</v>
      </c>
      <c r="N5" s="357"/>
      <c r="O5" s="357"/>
      <c r="P5" s="357"/>
    </row>
    <row r="6" spans="1:16" ht="21.95" customHeight="1">
      <c r="A6" s="389"/>
      <c r="B6" s="390"/>
      <c r="C6" s="385"/>
      <c r="D6" s="380"/>
      <c r="E6" s="380"/>
      <c r="F6" s="380"/>
      <c r="G6" s="380"/>
      <c r="H6" s="380"/>
      <c r="I6" s="380"/>
      <c r="J6" s="380"/>
      <c r="K6" s="380"/>
      <c r="L6" s="380"/>
      <c r="M6" s="360" t="s">
        <v>138</v>
      </c>
      <c r="N6" s="360"/>
      <c r="O6" s="360"/>
      <c r="P6" s="360"/>
    </row>
    <row r="7" spans="1:16" ht="36.75" customHeight="1" thickBot="1">
      <c r="A7" s="391"/>
      <c r="B7" s="392"/>
      <c r="C7" s="402" t="s">
        <v>203</v>
      </c>
      <c r="D7" s="403"/>
      <c r="E7" s="403"/>
      <c r="F7" s="403"/>
      <c r="G7" s="403"/>
      <c r="H7" s="403"/>
      <c r="I7" s="403"/>
      <c r="J7" s="403"/>
      <c r="K7" s="403"/>
      <c r="L7" s="403"/>
      <c r="M7" s="403"/>
      <c r="N7" s="403"/>
      <c r="O7" s="403"/>
      <c r="P7" s="403"/>
    </row>
    <row r="8" spans="1:16" ht="6" customHeight="1" thickBot="1">
      <c r="A8" s="383" t="s">
        <v>134</v>
      </c>
      <c r="B8" s="383"/>
      <c r="C8" s="383"/>
      <c r="D8" s="383"/>
      <c r="E8" s="383"/>
      <c r="F8" s="383"/>
      <c r="G8" s="383"/>
      <c r="H8" s="383"/>
      <c r="I8" s="383"/>
      <c r="J8" s="383"/>
      <c r="K8" s="383"/>
      <c r="L8" s="383"/>
      <c r="M8" s="383"/>
      <c r="N8" s="383"/>
      <c r="O8" s="383"/>
      <c r="P8" s="383"/>
    </row>
    <row r="9" spans="1:16" ht="21.95" customHeight="1">
      <c r="A9" s="371" t="s">
        <v>139</v>
      </c>
      <c r="B9" s="372"/>
      <c r="C9" s="376" t="s">
        <v>141</v>
      </c>
      <c r="D9" s="378" t="str">
        <f>표준계약서!M4&amp;" "</f>
        <v xml:space="preserve">허소현 </v>
      </c>
      <c r="E9" s="378"/>
      <c r="F9" s="378"/>
      <c r="G9" s="379"/>
      <c r="H9" s="376" t="s">
        <v>142</v>
      </c>
      <c r="I9" s="374" t="str">
        <f>표준계약서!M2&amp;" "</f>
        <v xml:space="preserve">주식회사 한국건설 </v>
      </c>
      <c r="J9" s="374"/>
      <c r="K9" s="374"/>
      <c r="L9" s="374"/>
      <c r="M9" s="367" t="s">
        <v>202</v>
      </c>
      <c r="N9" s="367"/>
      <c r="O9" s="367"/>
      <c r="P9" s="367"/>
    </row>
    <row r="10" spans="1:16" ht="21.95" customHeight="1">
      <c r="A10" s="399" t="s">
        <v>140</v>
      </c>
      <c r="B10" s="390"/>
      <c r="C10" s="377"/>
      <c r="D10" s="380"/>
      <c r="E10" s="380"/>
      <c r="F10" s="380"/>
      <c r="G10" s="381"/>
      <c r="H10" s="377"/>
      <c r="I10" s="375"/>
      <c r="J10" s="375"/>
      <c r="K10" s="375"/>
      <c r="L10" s="375"/>
      <c r="M10" s="335" t="s">
        <v>143</v>
      </c>
      <c r="N10" s="335"/>
      <c r="O10" s="335"/>
      <c r="P10" s="335"/>
    </row>
    <row r="11" spans="1:16" ht="24.95" customHeight="1" thickBot="1">
      <c r="A11" s="400"/>
      <c r="B11" s="401"/>
      <c r="C11" s="369" t="s">
        <v>144</v>
      </c>
      <c r="D11" s="370"/>
      <c r="E11" s="370" t="str">
        <f>표준계약서!M6&amp;" "</f>
        <v xml:space="preserve">033-642-5386 </v>
      </c>
      <c r="F11" s="370"/>
      <c r="G11" s="373"/>
      <c r="H11" s="139" t="s">
        <v>145</v>
      </c>
      <c r="I11" s="370" t="str">
        <f>표준계약서!M3&amp;" "</f>
        <v xml:space="preserve">강릉시 명륜로 121번길1 </v>
      </c>
      <c r="J11" s="370"/>
      <c r="K11" s="370"/>
      <c r="L11" s="370"/>
      <c r="M11" s="370"/>
      <c r="N11" s="370"/>
      <c r="O11" s="370"/>
      <c r="P11" s="370"/>
    </row>
    <row r="12" spans="1:16" ht="6" customHeight="1" thickBot="1">
      <c r="A12" s="393" t="s">
        <v>134</v>
      </c>
      <c r="B12" s="393"/>
      <c r="C12" s="393"/>
      <c r="D12" s="393"/>
      <c r="E12" s="393"/>
      <c r="F12" s="393"/>
      <c r="G12" s="393"/>
      <c r="H12" s="393"/>
      <c r="I12" s="393"/>
      <c r="J12" s="393"/>
      <c r="K12" s="393"/>
      <c r="L12" s="393"/>
      <c r="M12" s="393"/>
      <c r="N12" s="393"/>
      <c r="O12" s="393"/>
      <c r="P12" s="393"/>
    </row>
    <row r="13" spans="1:16" ht="24.95" customHeight="1" thickBot="1">
      <c r="A13" s="368" t="s">
        <v>146</v>
      </c>
      <c r="B13" s="368"/>
      <c r="C13" s="368"/>
      <c r="D13" s="368"/>
      <c r="E13" s="368"/>
      <c r="F13" s="368"/>
      <c r="G13" s="368"/>
      <c r="H13" s="368"/>
      <c r="I13" s="368"/>
      <c r="J13" s="368"/>
      <c r="K13" s="368"/>
      <c r="L13" s="368"/>
      <c r="M13" s="368"/>
      <c r="N13" s="368"/>
      <c r="O13" s="368"/>
      <c r="P13" s="368"/>
    </row>
    <row r="14" spans="1:16" ht="21.95" customHeight="1">
      <c r="A14" s="362" t="s">
        <v>147</v>
      </c>
      <c r="B14" s="363" t="s">
        <v>161</v>
      </c>
      <c r="C14" s="364"/>
      <c r="D14" s="364"/>
      <c r="E14" s="364"/>
      <c r="F14" s="364"/>
      <c r="G14" s="364"/>
      <c r="H14" s="364"/>
      <c r="I14" s="364"/>
      <c r="J14" s="364"/>
      <c r="K14" s="364"/>
      <c r="L14" s="364"/>
      <c r="M14" s="365"/>
      <c r="N14" s="366" t="s">
        <v>148</v>
      </c>
      <c r="O14" s="367"/>
      <c r="P14" s="367"/>
    </row>
    <row r="15" spans="1:16" ht="21.95" customHeight="1">
      <c r="A15" s="340"/>
      <c r="B15" s="359"/>
      <c r="C15" s="360"/>
      <c r="D15" s="360"/>
      <c r="E15" s="360"/>
      <c r="F15" s="360"/>
      <c r="G15" s="360"/>
      <c r="H15" s="360"/>
      <c r="I15" s="360"/>
      <c r="J15" s="360"/>
      <c r="K15" s="360"/>
      <c r="L15" s="360"/>
      <c r="M15" s="361"/>
      <c r="N15" s="334" t="s">
        <v>149</v>
      </c>
      <c r="O15" s="335"/>
      <c r="P15" s="335"/>
    </row>
    <row r="16" spans="1:16" ht="21.95" customHeight="1">
      <c r="A16" s="339" t="s">
        <v>150</v>
      </c>
      <c r="B16" s="350" t="s">
        <v>162</v>
      </c>
      <c r="C16" s="351"/>
      <c r="D16" s="351"/>
      <c r="E16" s="351"/>
      <c r="F16" s="351"/>
      <c r="G16" s="351"/>
      <c r="H16" s="351"/>
      <c r="I16" s="351"/>
      <c r="J16" s="351"/>
      <c r="K16" s="351"/>
      <c r="L16" s="351"/>
      <c r="M16" s="352"/>
      <c r="N16" s="332" t="s">
        <v>148</v>
      </c>
      <c r="O16" s="333"/>
      <c r="P16" s="333"/>
    </row>
    <row r="17" spans="1:16" ht="21.95" customHeight="1">
      <c r="A17" s="340"/>
      <c r="B17" s="353"/>
      <c r="C17" s="354"/>
      <c r="D17" s="354"/>
      <c r="E17" s="354"/>
      <c r="F17" s="354"/>
      <c r="G17" s="354"/>
      <c r="H17" s="354"/>
      <c r="I17" s="354"/>
      <c r="J17" s="354"/>
      <c r="K17" s="354"/>
      <c r="L17" s="354"/>
      <c r="M17" s="355"/>
      <c r="N17" s="334" t="s">
        <v>149</v>
      </c>
      <c r="O17" s="335"/>
      <c r="P17" s="335"/>
    </row>
    <row r="18" spans="1:16" ht="21.95" customHeight="1">
      <c r="A18" s="339" t="s">
        <v>151</v>
      </c>
      <c r="B18" s="356" t="s">
        <v>163</v>
      </c>
      <c r="C18" s="357"/>
      <c r="D18" s="357"/>
      <c r="E18" s="357"/>
      <c r="F18" s="357"/>
      <c r="G18" s="357"/>
      <c r="H18" s="357"/>
      <c r="I18" s="357"/>
      <c r="J18" s="357"/>
      <c r="K18" s="357"/>
      <c r="L18" s="357"/>
      <c r="M18" s="358"/>
      <c r="N18" s="332" t="s">
        <v>148</v>
      </c>
      <c r="O18" s="333"/>
      <c r="P18" s="333"/>
    </row>
    <row r="19" spans="1:16" ht="21.95" customHeight="1">
      <c r="A19" s="340"/>
      <c r="B19" s="359"/>
      <c r="C19" s="360"/>
      <c r="D19" s="360"/>
      <c r="E19" s="360"/>
      <c r="F19" s="360"/>
      <c r="G19" s="360"/>
      <c r="H19" s="360"/>
      <c r="I19" s="360"/>
      <c r="J19" s="360"/>
      <c r="K19" s="360"/>
      <c r="L19" s="360"/>
      <c r="M19" s="361"/>
      <c r="N19" s="334" t="s">
        <v>149</v>
      </c>
      <c r="O19" s="335"/>
      <c r="P19" s="335"/>
    </row>
    <row r="20" spans="1:16" ht="21.95" customHeight="1">
      <c r="A20" s="339" t="s">
        <v>152</v>
      </c>
      <c r="B20" s="356" t="s">
        <v>164</v>
      </c>
      <c r="C20" s="357"/>
      <c r="D20" s="357"/>
      <c r="E20" s="357"/>
      <c r="F20" s="357"/>
      <c r="G20" s="357"/>
      <c r="H20" s="357"/>
      <c r="I20" s="357"/>
      <c r="J20" s="357"/>
      <c r="K20" s="357"/>
      <c r="L20" s="357"/>
      <c r="M20" s="358"/>
      <c r="N20" s="332" t="s">
        <v>148</v>
      </c>
      <c r="O20" s="333"/>
      <c r="P20" s="333"/>
    </row>
    <row r="21" spans="1:16" ht="21.95" customHeight="1">
      <c r="A21" s="340"/>
      <c r="B21" s="359"/>
      <c r="C21" s="360"/>
      <c r="D21" s="360"/>
      <c r="E21" s="360"/>
      <c r="F21" s="360"/>
      <c r="G21" s="360"/>
      <c r="H21" s="360"/>
      <c r="I21" s="360"/>
      <c r="J21" s="360"/>
      <c r="K21" s="360"/>
      <c r="L21" s="360"/>
      <c r="M21" s="361"/>
      <c r="N21" s="334" t="s">
        <v>149</v>
      </c>
      <c r="O21" s="335"/>
      <c r="P21" s="335"/>
    </row>
    <row r="22" spans="1:16" ht="21.95" customHeight="1">
      <c r="A22" s="339" t="s">
        <v>153</v>
      </c>
      <c r="B22" s="350" t="s">
        <v>165</v>
      </c>
      <c r="C22" s="351"/>
      <c r="D22" s="351"/>
      <c r="E22" s="351"/>
      <c r="F22" s="351"/>
      <c r="G22" s="351"/>
      <c r="H22" s="351"/>
      <c r="I22" s="351"/>
      <c r="J22" s="351"/>
      <c r="K22" s="351"/>
      <c r="L22" s="351"/>
      <c r="M22" s="352"/>
      <c r="N22" s="332" t="s">
        <v>148</v>
      </c>
      <c r="O22" s="333"/>
      <c r="P22" s="333"/>
    </row>
    <row r="23" spans="1:16" ht="21.95" customHeight="1">
      <c r="A23" s="340"/>
      <c r="B23" s="353"/>
      <c r="C23" s="354"/>
      <c r="D23" s="354"/>
      <c r="E23" s="354"/>
      <c r="F23" s="354"/>
      <c r="G23" s="354"/>
      <c r="H23" s="354"/>
      <c r="I23" s="354"/>
      <c r="J23" s="354"/>
      <c r="K23" s="354"/>
      <c r="L23" s="354"/>
      <c r="M23" s="355"/>
      <c r="N23" s="334" t="s">
        <v>149</v>
      </c>
      <c r="O23" s="335"/>
      <c r="P23" s="335"/>
    </row>
    <row r="24" spans="1:16" ht="21.95" customHeight="1">
      <c r="A24" s="339" t="s">
        <v>154</v>
      </c>
      <c r="B24" s="350" t="s">
        <v>166</v>
      </c>
      <c r="C24" s="351"/>
      <c r="D24" s="351"/>
      <c r="E24" s="351"/>
      <c r="F24" s="351"/>
      <c r="G24" s="351"/>
      <c r="H24" s="351"/>
      <c r="I24" s="351"/>
      <c r="J24" s="351"/>
      <c r="K24" s="351"/>
      <c r="L24" s="351"/>
      <c r="M24" s="352"/>
      <c r="N24" s="332" t="s">
        <v>148</v>
      </c>
      <c r="O24" s="333"/>
      <c r="P24" s="333"/>
    </row>
    <row r="25" spans="1:16" ht="21.95" customHeight="1">
      <c r="A25" s="340"/>
      <c r="B25" s="353"/>
      <c r="C25" s="354"/>
      <c r="D25" s="354"/>
      <c r="E25" s="354"/>
      <c r="F25" s="354"/>
      <c r="G25" s="354"/>
      <c r="H25" s="354"/>
      <c r="I25" s="354"/>
      <c r="J25" s="354"/>
      <c r="K25" s="354"/>
      <c r="L25" s="354"/>
      <c r="M25" s="355"/>
      <c r="N25" s="334" t="s">
        <v>149</v>
      </c>
      <c r="O25" s="335"/>
      <c r="P25" s="335"/>
    </row>
    <row r="26" spans="1:16" ht="21.95" customHeight="1">
      <c r="A26" s="339" t="s">
        <v>155</v>
      </c>
      <c r="B26" s="326" t="s">
        <v>156</v>
      </c>
      <c r="C26" s="327"/>
      <c r="D26" s="327"/>
      <c r="E26" s="327"/>
      <c r="F26" s="327"/>
      <c r="G26" s="327"/>
      <c r="H26" s="327"/>
      <c r="I26" s="327"/>
      <c r="J26" s="327"/>
      <c r="K26" s="327"/>
      <c r="L26" s="327"/>
      <c r="M26" s="328"/>
      <c r="N26" s="332" t="s">
        <v>148</v>
      </c>
      <c r="O26" s="333"/>
      <c r="P26" s="333"/>
    </row>
    <row r="27" spans="1:16" ht="21.95" customHeight="1">
      <c r="A27" s="340"/>
      <c r="B27" s="329" t="s">
        <v>167</v>
      </c>
      <c r="C27" s="330"/>
      <c r="D27" s="330"/>
      <c r="E27" s="330"/>
      <c r="F27" s="330"/>
      <c r="G27" s="330"/>
      <c r="H27" s="330"/>
      <c r="I27" s="330"/>
      <c r="J27" s="330"/>
      <c r="K27" s="330"/>
      <c r="L27" s="330"/>
      <c r="M27" s="331"/>
      <c r="N27" s="334" t="s">
        <v>149</v>
      </c>
      <c r="O27" s="335"/>
      <c r="P27" s="335"/>
    </row>
    <row r="28" spans="1:16" ht="21.95" customHeight="1">
      <c r="A28" s="339" t="s">
        <v>157</v>
      </c>
      <c r="B28" s="326" t="s">
        <v>168</v>
      </c>
      <c r="C28" s="327"/>
      <c r="D28" s="327"/>
      <c r="E28" s="327"/>
      <c r="F28" s="327"/>
      <c r="G28" s="327"/>
      <c r="H28" s="327"/>
      <c r="I28" s="327"/>
      <c r="J28" s="327"/>
      <c r="K28" s="327"/>
      <c r="L28" s="327"/>
      <c r="M28" s="328"/>
      <c r="N28" s="332" t="s">
        <v>148</v>
      </c>
      <c r="O28" s="333"/>
      <c r="P28" s="333"/>
    </row>
    <row r="29" spans="1:16" ht="47.25" customHeight="1">
      <c r="A29" s="340"/>
      <c r="B29" s="341"/>
      <c r="C29" s="342"/>
      <c r="D29" s="342"/>
      <c r="E29" s="342"/>
      <c r="F29" s="342"/>
      <c r="G29" s="342"/>
      <c r="H29" s="342"/>
      <c r="I29" s="342"/>
      <c r="J29" s="342"/>
      <c r="K29" s="342"/>
      <c r="L29" s="342"/>
      <c r="M29" s="343"/>
      <c r="N29" s="345" t="s">
        <v>149</v>
      </c>
      <c r="O29" s="346"/>
      <c r="P29" s="346"/>
    </row>
    <row r="30" spans="1:16" ht="40.5" customHeight="1">
      <c r="A30" s="344" t="s">
        <v>158</v>
      </c>
      <c r="B30" s="344"/>
      <c r="C30" s="344"/>
      <c r="D30" s="344"/>
      <c r="E30" s="344"/>
      <c r="F30" s="344"/>
      <c r="G30" s="344"/>
      <c r="H30" s="344"/>
      <c r="I30" s="344"/>
      <c r="J30" s="344"/>
      <c r="K30" s="344"/>
      <c r="L30" s="344"/>
      <c r="M30" s="344"/>
      <c r="N30" s="344"/>
      <c r="O30" s="344"/>
      <c r="P30" s="344"/>
    </row>
    <row r="31" spans="1:16" ht="24.95" customHeight="1">
      <c r="A31" s="337" t="s">
        <v>211</v>
      </c>
      <c r="B31" s="338"/>
      <c r="C31" s="338"/>
      <c r="D31" s="338"/>
      <c r="E31" s="338"/>
      <c r="F31" s="338"/>
      <c r="G31" s="338"/>
      <c r="H31" s="338"/>
      <c r="I31" s="338"/>
      <c r="J31" s="338"/>
      <c r="K31" s="338"/>
      <c r="L31" s="338"/>
      <c r="M31" s="338"/>
      <c r="N31" s="338"/>
      <c r="O31" s="338"/>
      <c r="P31" s="338"/>
    </row>
    <row r="32" spans="1:16" ht="24.95" customHeight="1" thickBot="1">
      <c r="A32" s="347" t="s">
        <v>204</v>
      </c>
      <c r="B32" s="347"/>
      <c r="C32" s="347"/>
      <c r="D32" s="347"/>
      <c r="E32" s="348" t="s">
        <v>159</v>
      </c>
      <c r="F32" s="348"/>
      <c r="G32" s="348"/>
      <c r="H32" s="348"/>
      <c r="I32" s="349" t="str">
        <f>표준계약서!M2&amp;"       "&amp;"대표"&amp;" "&amp;":"&amp;" "&amp;표준계약서!M4&amp;"("&amp;"서명 또는 인"&amp;")"</f>
        <v>주식회사 한국건설       대표 : 허소현(서명 또는 인)</v>
      </c>
      <c r="J32" s="349"/>
      <c r="K32" s="349"/>
      <c r="L32" s="349"/>
      <c r="M32" s="349"/>
      <c r="N32" s="349"/>
      <c r="O32" s="349"/>
      <c r="P32" s="349"/>
    </row>
    <row r="33" spans="1:16" ht="14.25" customHeight="1" thickTop="1">
      <c r="A33" s="336" t="s">
        <v>160</v>
      </c>
      <c r="B33" s="336"/>
      <c r="C33" s="336"/>
      <c r="D33" s="336"/>
      <c r="E33" s="336"/>
      <c r="F33" s="336"/>
      <c r="G33" s="336"/>
      <c r="H33" s="336"/>
      <c r="I33" s="336"/>
      <c r="J33" s="336"/>
      <c r="K33" s="336"/>
      <c r="L33" s="336"/>
      <c r="M33" s="336"/>
      <c r="N33" s="336"/>
      <c r="O33" s="336"/>
      <c r="P33" s="336"/>
    </row>
    <row r="44" spans="1:16">
      <c r="L44" s="138"/>
    </row>
  </sheetData>
  <mergeCells count="69">
    <mergeCell ref="A1:P1"/>
    <mergeCell ref="A2:P2"/>
    <mergeCell ref="A3:P3"/>
    <mergeCell ref="A4:B7"/>
    <mergeCell ref="A12:P12"/>
    <mergeCell ref="M4:P4"/>
    <mergeCell ref="C4:D4"/>
    <mergeCell ref="E4:F4"/>
    <mergeCell ref="G4:H4"/>
    <mergeCell ref="I4:J4"/>
    <mergeCell ref="K4:L4"/>
    <mergeCell ref="A10:B10"/>
    <mergeCell ref="A11:B11"/>
    <mergeCell ref="C9:C10"/>
    <mergeCell ref="M6:P6"/>
    <mergeCell ref="C7:P7"/>
    <mergeCell ref="A13:P13"/>
    <mergeCell ref="C11:D11"/>
    <mergeCell ref="M5:P5"/>
    <mergeCell ref="I11:P11"/>
    <mergeCell ref="A9:B9"/>
    <mergeCell ref="E11:G11"/>
    <mergeCell ref="I9:L10"/>
    <mergeCell ref="H9:H10"/>
    <mergeCell ref="D9:G10"/>
    <mergeCell ref="E5:L6"/>
    <mergeCell ref="M9:P9"/>
    <mergeCell ref="M10:P10"/>
    <mergeCell ref="A8:P8"/>
    <mergeCell ref="C5:D6"/>
    <mergeCell ref="A14:A15"/>
    <mergeCell ref="B14:M15"/>
    <mergeCell ref="N14:P14"/>
    <mergeCell ref="N15:P15"/>
    <mergeCell ref="A16:A17"/>
    <mergeCell ref="B16:M17"/>
    <mergeCell ref="N16:P16"/>
    <mergeCell ref="N17:P17"/>
    <mergeCell ref="A18:A19"/>
    <mergeCell ref="B18:M19"/>
    <mergeCell ref="N18:P18"/>
    <mergeCell ref="N19:P19"/>
    <mergeCell ref="A20:A21"/>
    <mergeCell ref="B20:M21"/>
    <mergeCell ref="N20:P20"/>
    <mergeCell ref="N21:P21"/>
    <mergeCell ref="A22:A23"/>
    <mergeCell ref="B22:M23"/>
    <mergeCell ref="N22:P22"/>
    <mergeCell ref="N23:P23"/>
    <mergeCell ref="A24:A25"/>
    <mergeCell ref="B24:M25"/>
    <mergeCell ref="N24:P24"/>
    <mergeCell ref="N25:P25"/>
    <mergeCell ref="B26:M26"/>
    <mergeCell ref="B27:M27"/>
    <mergeCell ref="N26:P26"/>
    <mergeCell ref="N27:P27"/>
    <mergeCell ref="A33:P33"/>
    <mergeCell ref="A31:P31"/>
    <mergeCell ref="A28:A29"/>
    <mergeCell ref="B28:M29"/>
    <mergeCell ref="N28:P28"/>
    <mergeCell ref="A30:P30"/>
    <mergeCell ref="N29:P29"/>
    <mergeCell ref="A26:A27"/>
    <mergeCell ref="A32:D32"/>
    <mergeCell ref="E32:H32"/>
    <mergeCell ref="I32:P32"/>
  </mergeCells>
  <phoneticPr fontId="2" type="noConversion"/>
  <printOptions horizontalCentered="1" verticalCentered="1"/>
  <pageMargins left="0.23622047244094491" right="0.23622047244094491" top="0.74803149606299213" bottom="0.74803149606299213" header="0.31496062992125984" footer="0.31496062992125984"/>
  <pageSetup paperSize="9" scale="94"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79998168889431442"/>
    <pageSetUpPr fitToPage="1"/>
  </sheetPr>
  <dimension ref="A1:L25"/>
  <sheetViews>
    <sheetView zoomScale="85" zoomScaleNormal="85" workbookViewId="0">
      <selection activeCell="B5" sqref="B5:I9"/>
    </sheetView>
  </sheetViews>
  <sheetFormatPr defaultRowHeight="13.5"/>
  <cols>
    <col min="1" max="1" width="3.33203125" customWidth="1"/>
    <col min="2" max="2" width="16.77734375" customWidth="1"/>
    <col min="3" max="3" width="12" customWidth="1"/>
    <col min="9" max="9" width="6.21875" customWidth="1"/>
  </cols>
  <sheetData>
    <row r="1" spans="1:12" ht="19.5">
      <c r="A1" s="405" t="s">
        <v>110</v>
      </c>
      <c r="B1" s="405"/>
      <c r="C1" s="405"/>
      <c r="D1" s="405"/>
      <c r="E1" s="405"/>
      <c r="F1" s="405"/>
      <c r="G1" s="405"/>
      <c r="H1" s="405"/>
      <c r="I1" s="405"/>
    </row>
    <row r="2" spans="1:12" ht="100.5" customHeight="1">
      <c r="A2" s="404" t="s">
        <v>109</v>
      </c>
      <c r="B2" s="404"/>
      <c r="C2" s="404"/>
      <c r="D2" s="404"/>
      <c r="E2" s="404"/>
      <c r="F2" s="404"/>
      <c r="G2" s="404"/>
      <c r="H2" s="404"/>
      <c r="I2" s="404"/>
    </row>
    <row r="3" spans="1:12" ht="22.5" customHeight="1"/>
    <row r="4" spans="1:12" s="85" customFormat="1" ht="18.75"/>
    <row r="5" spans="1:12" s="86" customFormat="1" ht="35.25" customHeight="1">
      <c r="B5" s="406" t="s">
        <v>209</v>
      </c>
      <c r="C5" s="406"/>
      <c r="D5" s="406"/>
      <c r="E5" s="406"/>
      <c r="F5" s="406"/>
      <c r="G5" s="406"/>
      <c r="H5" s="406"/>
      <c r="I5" s="406"/>
    </row>
    <row r="6" spans="1:12" s="86" customFormat="1" ht="35.25" customHeight="1">
      <c r="B6" s="406"/>
      <c r="C6" s="406"/>
      <c r="D6" s="406"/>
      <c r="E6" s="406"/>
      <c r="F6" s="406"/>
      <c r="G6" s="406"/>
      <c r="H6" s="406"/>
      <c r="I6" s="406"/>
    </row>
    <row r="7" spans="1:12" s="86" customFormat="1" ht="35.25" customHeight="1">
      <c r="B7" s="406"/>
      <c r="C7" s="406"/>
      <c r="D7" s="406"/>
      <c r="E7" s="406"/>
      <c r="F7" s="406"/>
      <c r="G7" s="406"/>
      <c r="H7" s="406"/>
      <c r="I7" s="406"/>
    </row>
    <row r="8" spans="1:12" s="86" customFormat="1" ht="35.25" customHeight="1">
      <c r="B8" s="406"/>
      <c r="C8" s="406"/>
      <c r="D8" s="406"/>
      <c r="E8" s="406"/>
      <c r="F8" s="406"/>
      <c r="G8" s="406"/>
      <c r="H8" s="406"/>
      <c r="I8" s="406"/>
    </row>
    <row r="9" spans="1:12" s="86" customFormat="1" ht="81.75" customHeight="1">
      <c r="B9" s="406"/>
      <c r="C9" s="406"/>
      <c r="D9" s="406"/>
      <c r="E9" s="406"/>
      <c r="F9" s="406"/>
      <c r="G9" s="406"/>
      <c r="H9" s="406"/>
      <c r="I9" s="406"/>
    </row>
    <row r="10" spans="1:12" s="85" customFormat="1" ht="18.75"/>
    <row r="11" spans="1:12" s="85" customFormat="1" ht="18.75">
      <c r="B11" s="90"/>
      <c r="C11" s="90"/>
      <c r="D11" s="90"/>
      <c r="E11" s="90"/>
      <c r="F11" s="90"/>
      <c r="G11" s="90"/>
      <c r="H11" s="90"/>
      <c r="I11" s="90"/>
      <c r="J11" s="90"/>
    </row>
    <row r="12" spans="1:12" s="85" customFormat="1" ht="18.75">
      <c r="B12" s="90"/>
      <c r="C12" s="90"/>
      <c r="D12" s="90"/>
      <c r="E12" s="90"/>
      <c r="F12" s="90"/>
      <c r="G12" s="90"/>
      <c r="H12" s="90"/>
      <c r="I12" s="90"/>
      <c r="J12" s="90"/>
    </row>
    <row r="13" spans="1:12" ht="37.5" customHeight="1">
      <c r="B13" s="408" t="str">
        <f>표준계약서!A30</f>
        <v>2026년  9월  3일</v>
      </c>
      <c r="C13" s="408"/>
      <c r="D13" s="408"/>
      <c r="E13" s="408"/>
      <c r="F13" s="408"/>
      <c r="G13" s="408"/>
      <c r="H13" s="408"/>
      <c r="I13" s="408"/>
      <c r="J13" s="91"/>
      <c r="K13" s="25"/>
      <c r="L13" s="25"/>
    </row>
    <row r="14" spans="1:12" ht="28.5" customHeight="1">
      <c r="B14" s="1"/>
      <c r="C14" s="92"/>
      <c r="D14" s="105"/>
      <c r="E14" s="105"/>
      <c r="F14" s="105"/>
      <c r="G14" s="105"/>
      <c r="H14" s="104"/>
      <c r="I14" s="91"/>
      <c r="J14" s="91"/>
      <c r="K14" s="25"/>
      <c r="L14" s="25"/>
    </row>
    <row r="15" spans="1:12" ht="29.25" customHeight="1">
      <c r="B15" s="9"/>
      <c r="C15" s="409" t="s">
        <v>94</v>
      </c>
      <c r="D15" s="409"/>
      <c r="E15" s="409" t="str">
        <f>표준계약서!M2</f>
        <v>주식회사 한국건설</v>
      </c>
      <c r="F15" s="409"/>
      <c r="G15" s="409"/>
      <c r="H15" s="409"/>
      <c r="I15" s="91"/>
      <c r="J15" s="91"/>
      <c r="K15" s="25"/>
      <c r="L15" s="25"/>
    </row>
    <row r="16" spans="1:12" ht="29.25" customHeight="1">
      <c r="B16" s="9"/>
      <c r="C16" s="409" t="s">
        <v>95</v>
      </c>
      <c r="D16" s="409"/>
      <c r="E16" s="409" t="str">
        <f>표준계약서!M3</f>
        <v>강릉시 명륜로 121번길1</v>
      </c>
      <c r="F16" s="409"/>
      <c r="G16" s="409"/>
      <c r="H16" s="409"/>
      <c r="I16" s="91"/>
      <c r="J16" s="91"/>
      <c r="K16" s="25"/>
      <c r="L16" s="25"/>
    </row>
    <row r="17" spans="1:12" ht="29.25" customHeight="1">
      <c r="B17" s="9"/>
      <c r="C17" s="409" t="s">
        <v>96</v>
      </c>
      <c r="D17" s="409"/>
      <c r="E17" s="409" t="str">
        <f>표준계약서!M4&amp;"  "&amp;  "("&amp;"인"&amp;")"</f>
        <v>허소현  (인)</v>
      </c>
      <c r="F17" s="409"/>
      <c r="G17" s="409"/>
      <c r="H17" s="409"/>
      <c r="I17" s="91"/>
      <c r="J17" s="91"/>
      <c r="K17" s="25"/>
      <c r="L17" s="25"/>
    </row>
    <row r="18" spans="1:12" ht="36" customHeight="1">
      <c r="B18" s="3"/>
      <c r="C18" s="3"/>
      <c r="D18" s="3"/>
      <c r="E18" s="3"/>
      <c r="F18" s="3"/>
      <c r="G18" s="3"/>
      <c r="H18" s="3"/>
      <c r="I18" s="3"/>
      <c r="J18" s="3"/>
    </row>
    <row r="19" spans="1:12">
      <c r="B19" s="3"/>
      <c r="C19" s="3"/>
      <c r="D19" s="3"/>
      <c r="E19" s="3"/>
      <c r="F19" s="3"/>
      <c r="G19" s="3"/>
      <c r="H19" s="3"/>
      <c r="I19" s="3"/>
      <c r="J19" s="3"/>
    </row>
    <row r="20" spans="1:12">
      <c r="B20" s="3"/>
      <c r="C20" s="3"/>
      <c r="D20" s="3"/>
      <c r="E20" s="3"/>
      <c r="F20" s="3"/>
      <c r="G20" s="3"/>
      <c r="H20" s="3"/>
      <c r="I20" s="3"/>
      <c r="J20" s="3"/>
    </row>
    <row r="21" spans="1:12" ht="51.75" customHeight="1">
      <c r="A21" s="407" t="str">
        <f>표준계약서!B32</f>
        <v>강원특별자치도 감자종자진흥원 재무관</v>
      </c>
      <c r="B21" s="407"/>
      <c r="C21" s="407"/>
      <c r="D21" s="407"/>
      <c r="E21" s="407"/>
      <c r="F21" s="3"/>
      <c r="G21" s="3"/>
      <c r="H21" s="3"/>
      <c r="I21" s="3"/>
      <c r="J21" s="3"/>
    </row>
    <row r="22" spans="1:12">
      <c r="B22" s="3"/>
      <c r="C22" s="3"/>
      <c r="D22" s="3"/>
      <c r="E22" s="3"/>
      <c r="F22" s="3"/>
      <c r="G22" s="3"/>
      <c r="H22" s="3"/>
      <c r="I22" s="3"/>
      <c r="J22" s="3"/>
    </row>
    <row r="23" spans="1:12">
      <c r="B23" s="3"/>
      <c r="C23" s="3"/>
      <c r="D23" s="3"/>
      <c r="E23" s="3"/>
      <c r="F23" s="3"/>
      <c r="G23" s="3"/>
      <c r="H23" s="3"/>
      <c r="I23" s="3"/>
      <c r="J23" s="3"/>
    </row>
    <row r="24" spans="1:12">
      <c r="B24" s="3"/>
      <c r="C24" s="3"/>
      <c r="D24" s="3"/>
      <c r="E24" s="3"/>
      <c r="F24" s="3"/>
      <c r="G24" s="3"/>
      <c r="H24" s="3"/>
      <c r="I24" s="3"/>
      <c r="J24" s="3"/>
    </row>
    <row r="25" spans="1:12">
      <c r="B25" s="3"/>
      <c r="C25" s="3"/>
      <c r="D25" s="3"/>
      <c r="E25" s="3"/>
      <c r="F25" s="3"/>
      <c r="G25" s="3"/>
      <c r="H25" s="3"/>
      <c r="I25" s="3"/>
      <c r="J25" s="3"/>
    </row>
  </sheetData>
  <mergeCells count="11">
    <mergeCell ref="A2:I2"/>
    <mergeCell ref="A1:I1"/>
    <mergeCell ref="B5:I9"/>
    <mergeCell ref="A21:E21"/>
    <mergeCell ref="B13:I13"/>
    <mergeCell ref="C15:D15"/>
    <mergeCell ref="E15:H15"/>
    <mergeCell ref="C16:D16"/>
    <mergeCell ref="E16:H16"/>
    <mergeCell ref="C17:D17"/>
    <mergeCell ref="E17:H17"/>
  </mergeCells>
  <phoneticPr fontId="2" type="noConversion"/>
  <pageMargins left="0.25" right="0.25"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79998168889431442"/>
    <pageSetUpPr fitToPage="1"/>
  </sheetPr>
  <dimension ref="A1:L21"/>
  <sheetViews>
    <sheetView zoomScale="70" zoomScaleNormal="70" workbookViewId="0">
      <selection activeCell="X25" sqref="X25"/>
    </sheetView>
  </sheetViews>
  <sheetFormatPr defaultRowHeight="13.5"/>
  <cols>
    <col min="1" max="1" width="3.77734375" customWidth="1"/>
    <col min="2" max="4" width="10.77734375" customWidth="1"/>
    <col min="5" max="5" width="12.77734375" customWidth="1"/>
    <col min="6" max="8" width="10.77734375" customWidth="1"/>
    <col min="9" max="9" width="3.77734375" customWidth="1"/>
  </cols>
  <sheetData>
    <row r="1" spans="1:12" ht="18.75">
      <c r="A1" s="412"/>
      <c r="B1" s="412"/>
      <c r="C1" s="412"/>
      <c r="D1" s="412"/>
      <c r="E1" s="412"/>
      <c r="F1" s="412"/>
      <c r="G1" s="412"/>
      <c r="H1" s="412"/>
      <c r="I1" s="412"/>
    </row>
    <row r="2" spans="1:12" ht="100.5" customHeight="1">
      <c r="A2" s="413" t="s">
        <v>122</v>
      </c>
      <c r="B2" s="413"/>
      <c r="C2" s="413"/>
      <c r="D2" s="413"/>
      <c r="E2" s="413"/>
      <c r="F2" s="413"/>
      <c r="G2" s="413"/>
      <c r="H2" s="413"/>
      <c r="I2" s="413"/>
    </row>
    <row r="3" spans="1:12" s="85" customFormat="1" ht="24.95" customHeight="1">
      <c r="A3" s="90"/>
      <c r="B3" s="90"/>
      <c r="C3" s="90"/>
      <c r="D3" s="90"/>
      <c r="E3" s="90"/>
      <c r="F3" s="90"/>
      <c r="G3" s="90"/>
      <c r="H3" s="90"/>
      <c r="I3" s="90"/>
    </row>
    <row r="4" spans="1:12" s="128" customFormat="1" ht="60.75" customHeight="1">
      <c r="A4" s="137"/>
      <c r="B4" s="410" t="s">
        <v>127</v>
      </c>
      <c r="C4" s="410"/>
      <c r="D4" s="410"/>
      <c r="E4" s="410"/>
      <c r="F4" s="410"/>
      <c r="G4" s="410"/>
      <c r="H4" s="410"/>
      <c r="I4" s="136"/>
    </row>
    <row r="5" spans="1:12" s="128" customFormat="1" ht="24.95" customHeight="1">
      <c r="A5" s="137"/>
      <c r="B5" s="136"/>
      <c r="C5" s="136"/>
      <c r="D5" s="136"/>
      <c r="E5" s="136"/>
      <c r="F5" s="136"/>
      <c r="G5" s="136"/>
      <c r="H5" s="136"/>
      <c r="I5" s="136"/>
    </row>
    <row r="6" spans="1:12" s="128" customFormat="1" ht="35.25" customHeight="1">
      <c r="A6" s="137"/>
      <c r="B6" s="415" t="s">
        <v>124</v>
      </c>
      <c r="C6" s="415"/>
      <c r="D6" s="415"/>
      <c r="E6" s="415"/>
      <c r="F6" s="415"/>
      <c r="G6" s="415"/>
      <c r="H6" s="415"/>
      <c r="I6" s="136"/>
    </row>
    <row r="7" spans="1:12" s="128" customFormat="1" ht="35.25" customHeight="1">
      <c r="A7" s="137"/>
      <c r="B7" s="137"/>
      <c r="C7" s="136"/>
      <c r="D7" s="136"/>
      <c r="E7" s="136"/>
      <c r="F7" s="136"/>
      <c r="G7" s="415" t="s">
        <v>125</v>
      </c>
      <c r="H7" s="415"/>
      <c r="I7" s="136"/>
    </row>
    <row r="8" spans="1:12" s="128" customFormat="1" ht="35.25" customHeight="1">
      <c r="A8" s="137"/>
      <c r="B8" s="137"/>
      <c r="C8" s="136"/>
      <c r="D8" s="136"/>
      <c r="E8" s="136"/>
      <c r="F8" s="136"/>
      <c r="G8" s="415" t="s">
        <v>126</v>
      </c>
      <c r="H8" s="415"/>
      <c r="I8" s="136"/>
    </row>
    <row r="9" spans="1:12" s="129" customFormat="1" ht="33.75" customHeight="1">
      <c r="A9" s="130"/>
      <c r="B9" s="130"/>
      <c r="C9" s="130"/>
      <c r="D9" s="130"/>
      <c r="E9" s="130"/>
      <c r="F9" s="130"/>
      <c r="G9" s="130"/>
      <c r="H9" s="130"/>
      <c r="I9" s="130"/>
    </row>
    <row r="10" spans="1:12" s="129" customFormat="1" ht="21" customHeight="1">
      <c r="A10" s="130"/>
      <c r="B10" s="417" t="str">
        <f>"( "&amp;표준계약서!M2&amp;" )는"</f>
        <v>( 주식회사 한국건설 )는</v>
      </c>
      <c r="C10" s="417"/>
      <c r="D10" s="417"/>
      <c r="E10" s="416" t="s">
        <v>129</v>
      </c>
      <c r="F10" s="416"/>
      <c r="G10" s="416"/>
      <c r="H10" s="416"/>
      <c r="I10" s="130"/>
      <c r="J10" s="130"/>
    </row>
    <row r="11" spans="1:12" s="129" customFormat="1" ht="103.5" customHeight="1">
      <c r="A11" s="130"/>
      <c r="B11" s="410" t="s">
        <v>128</v>
      </c>
      <c r="C11" s="410"/>
      <c r="D11" s="410"/>
      <c r="E11" s="410"/>
      <c r="F11" s="410"/>
      <c r="G11" s="410"/>
      <c r="H11" s="410"/>
      <c r="I11" s="130"/>
      <c r="J11" s="130"/>
    </row>
    <row r="12" spans="1:12" s="129" customFormat="1" ht="39" customHeight="1">
      <c r="A12" s="130"/>
      <c r="B12" s="130"/>
      <c r="C12" s="130"/>
      <c r="D12" s="130"/>
      <c r="E12" s="130"/>
      <c r="F12" s="130"/>
      <c r="G12" s="130"/>
      <c r="H12" s="130"/>
      <c r="I12" s="130"/>
      <c r="J12" s="130"/>
    </row>
    <row r="13" spans="1:12" s="129" customFormat="1" ht="37.5" customHeight="1">
      <c r="A13" s="130"/>
      <c r="B13" s="414" t="str">
        <f>표준계약서!A30</f>
        <v>2026년  9월  3일</v>
      </c>
      <c r="C13" s="414"/>
      <c r="D13" s="414"/>
      <c r="E13" s="414"/>
      <c r="F13" s="414"/>
      <c r="G13" s="414"/>
      <c r="H13" s="414"/>
      <c r="I13" s="414"/>
      <c r="J13" s="131"/>
      <c r="K13" s="132"/>
      <c r="L13" s="132"/>
    </row>
    <row r="14" spans="1:12" s="129" customFormat="1" ht="52.5" customHeight="1">
      <c r="A14" s="130"/>
      <c r="B14" s="133"/>
      <c r="C14" s="133"/>
      <c r="D14" s="134"/>
      <c r="E14" s="134"/>
      <c r="F14" s="134"/>
      <c r="G14" s="134"/>
      <c r="H14" s="135"/>
      <c r="I14" s="131"/>
      <c r="J14" s="131"/>
      <c r="K14" s="132"/>
      <c r="L14" s="132"/>
    </row>
    <row r="15" spans="1:12" s="129" customFormat="1" ht="29.25" customHeight="1">
      <c r="A15" s="130"/>
      <c r="B15" s="411" t="s">
        <v>95</v>
      </c>
      <c r="C15" s="411"/>
      <c r="D15" s="411" t="str">
        <f>표준계약서!M3</f>
        <v>강릉시 명륜로 121번길1</v>
      </c>
      <c r="E15" s="411"/>
      <c r="F15" s="411"/>
      <c r="G15" s="411"/>
      <c r="H15" s="411"/>
      <c r="I15" s="411"/>
      <c r="J15" s="131"/>
      <c r="K15" s="132"/>
      <c r="L15" s="132"/>
    </row>
    <row r="16" spans="1:12" s="129" customFormat="1" ht="29.25" customHeight="1">
      <c r="A16" s="130"/>
      <c r="B16" s="411" t="s">
        <v>123</v>
      </c>
      <c r="C16" s="411"/>
      <c r="D16" s="411" t="str">
        <f>표준계약서!M2</f>
        <v>주식회사 한국건설</v>
      </c>
      <c r="E16" s="411"/>
      <c r="F16" s="411"/>
      <c r="G16" s="411"/>
      <c r="H16" s="411"/>
      <c r="I16" s="411"/>
      <c r="J16" s="131"/>
      <c r="K16" s="132"/>
      <c r="L16" s="132"/>
    </row>
    <row r="17" spans="1:12" s="129" customFormat="1" ht="29.25" customHeight="1">
      <c r="A17" s="130"/>
      <c r="B17" s="411" t="s">
        <v>96</v>
      </c>
      <c r="C17" s="411"/>
      <c r="D17" s="411" t="str">
        <f>표준계약서!M4&amp;"  "&amp;  "("&amp;"인"&amp;")"</f>
        <v>허소현  (인)</v>
      </c>
      <c r="E17" s="411"/>
      <c r="F17" s="411"/>
      <c r="G17" s="411"/>
      <c r="H17" s="411"/>
      <c r="I17" s="411"/>
      <c r="J17" s="131"/>
      <c r="K17" s="132"/>
      <c r="L17" s="132"/>
    </row>
    <row r="18" spans="1:12">
      <c r="A18" s="3"/>
      <c r="B18" s="3"/>
      <c r="C18" s="3"/>
      <c r="D18" s="3"/>
      <c r="E18" s="3"/>
      <c r="F18" s="3"/>
      <c r="G18" s="3"/>
      <c r="H18" s="3"/>
      <c r="I18" s="3"/>
      <c r="J18" s="3"/>
    </row>
    <row r="19" spans="1:12">
      <c r="A19" s="3"/>
      <c r="B19" s="3"/>
      <c r="C19" s="3"/>
      <c r="D19" s="3"/>
      <c r="E19" s="3"/>
      <c r="F19" s="3"/>
      <c r="G19" s="3"/>
      <c r="H19" s="3"/>
      <c r="I19" s="3"/>
      <c r="J19" s="3"/>
    </row>
    <row r="20" spans="1:12">
      <c r="A20" s="3"/>
      <c r="B20" s="3"/>
      <c r="C20" s="3"/>
      <c r="D20" s="3"/>
      <c r="E20" s="3"/>
      <c r="F20" s="3"/>
      <c r="G20" s="3"/>
      <c r="H20" s="3"/>
      <c r="I20" s="3"/>
      <c r="J20" s="3"/>
    </row>
    <row r="21" spans="1:12">
      <c r="B21" s="3"/>
      <c r="C21" s="3"/>
      <c r="D21" s="3"/>
      <c r="E21" s="3"/>
      <c r="F21" s="3"/>
      <c r="G21" s="3"/>
      <c r="H21" s="3"/>
      <c r="I21" s="3"/>
      <c r="J21" s="3"/>
    </row>
  </sheetData>
  <mergeCells count="16">
    <mergeCell ref="B11:H11"/>
    <mergeCell ref="B17:C17"/>
    <mergeCell ref="A1:I1"/>
    <mergeCell ref="A2:I2"/>
    <mergeCell ref="B13:I13"/>
    <mergeCell ref="B4:H4"/>
    <mergeCell ref="B6:H6"/>
    <mergeCell ref="G7:H7"/>
    <mergeCell ref="G8:H8"/>
    <mergeCell ref="E10:H10"/>
    <mergeCell ref="B10:D10"/>
    <mergeCell ref="D16:I16"/>
    <mergeCell ref="D15:I15"/>
    <mergeCell ref="D17:I17"/>
    <mergeCell ref="B16:C16"/>
    <mergeCell ref="B15:C15"/>
  </mergeCells>
  <phoneticPr fontId="2" type="noConversion"/>
  <printOptions horizontalCentered="1"/>
  <pageMargins left="0.39370078740157483" right="0.39370078740157483" top="0.74803149606299213" bottom="0.74803149606299213" header="0.31496062992125984" footer="0.31496062992125984"/>
  <pageSetup paperSize="9" scale="97"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28"/>
  <sheetViews>
    <sheetView zoomScaleNormal="100" workbookViewId="0">
      <selection activeCell="A24" sqref="A24:C24"/>
    </sheetView>
  </sheetViews>
  <sheetFormatPr defaultRowHeight="13.5"/>
  <cols>
    <col min="1" max="1" width="3.33203125" customWidth="1"/>
    <col min="2" max="2" width="16.77734375" customWidth="1"/>
    <col min="3" max="3" width="12" customWidth="1"/>
    <col min="9" max="9" width="6.21875" customWidth="1"/>
  </cols>
  <sheetData>
    <row r="2" spans="1:12" ht="39" customHeight="1">
      <c r="A2" s="404" t="s">
        <v>86</v>
      </c>
      <c r="B2" s="404"/>
      <c r="C2" s="404"/>
      <c r="D2" s="404"/>
      <c r="E2" s="404"/>
      <c r="F2" s="404"/>
      <c r="G2" s="404"/>
      <c r="H2" s="404"/>
      <c r="I2" s="404"/>
    </row>
    <row r="3" spans="1:12" ht="41.25" customHeight="1" thickBot="1"/>
    <row r="4" spans="1:12" ht="30" customHeight="1" thickBot="1">
      <c r="B4" s="93" t="s">
        <v>87</v>
      </c>
      <c r="C4" s="421" t="s">
        <v>88</v>
      </c>
      <c r="D4" s="421"/>
      <c r="E4" s="421"/>
      <c r="F4" s="421"/>
      <c r="G4" s="421"/>
      <c r="H4" s="421"/>
      <c r="I4" s="422"/>
    </row>
    <row r="5" spans="1:12" s="85" customFormat="1" ht="39.75" customHeight="1" thickTop="1">
      <c r="B5" s="423"/>
      <c r="C5" s="88" t="s">
        <v>89</v>
      </c>
      <c r="D5" s="428" t="str">
        <f>표준계약서!M2</f>
        <v>주식회사 한국건설</v>
      </c>
      <c r="E5" s="428"/>
      <c r="F5" s="428"/>
      <c r="G5" s="428"/>
      <c r="H5" s="428"/>
      <c r="I5" s="429"/>
    </row>
    <row r="6" spans="1:12" s="85" customFormat="1" ht="39.75" customHeight="1">
      <c r="B6" s="424"/>
      <c r="C6" s="89" t="s">
        <v>90</v>
      </c>
      <c r="D6" s="430" t="str">
        <f>표준계약서!M3</f>
        <v>강릉시 명륜로 121번길1</v>
      </c>
      <c r="E6" s="430"/>
      <c r="F6" s="430"/>
      <c r="G6" s="430"/>
      <c r="H6" s="430"/>
      <c r="I6" s="431"/>
    </row>
    <row r="7" spans="1:12" s="85" customFormat="1" ht="39.75" customHeight="1" thickBot="1">
      <c r="B7" s="425"/>
      <c r="C7" s="94" t="s">
        <v>91</v>
      </c>
      <c r="D7" s="432" t="str">
        <f>표준계약서!M4</f>
        <v>허소현</v>
      </c>
      <c r="E7" s="432"/>
      <c r="F7" s="432"/>
      <c r="G7" s="432"/>
      <c r="H7" s="432"/>
      <c r="I7" s="433"/>
    </row>
    <row r="8" spans="1:12" s="85" customFormat="1" ht="18.75"/>
    <row r="9" spans="1:12" s="86" customFormat="1" ht="35.25" customHeight="1">
      <c r="B9" s="418" t="s">
        <v>92</v>
      </c>
      <c r="C9" s="418"/>
      <c r="D9" s="426" t="str">
        <f>표준계약서!M7</f>
        <v>2026년 감자종자진흥원 횡계저장고 소방펌프실 단열 공사</v>
      </c>
      <c r="E9" s="426"/>
      <c r="F9" s="426"/>
      <c r="G9" s="426"/>
      <c r="H9" s="426"/>
      <c r="I9" s="87" t="s">
        <v>93</v>
      </c>
    </row>
    <row r="10" spans="1:12" s="86" customFormat="1" ht="35.25" customHeight="1">
      <c r="B10" s="418" t="s">
        <v>99</v>
      </c>
      <c r="C10" s="418"/>
      <c r="D10" s="418"/>
      <c r="E10" s="418"/>
      <c r="F10" s="418"/>
      <c r="G10" s="418"/>
      <c r="H10" s="418"/>
      <c r="I10" s="418"/>
    </row>
    <row r="11" spans="1:12" s="86" customFormat="1" ht="35.25" customHeight="1">
      <c r="B11" s="418" t="s">
        <v>97</v>
      </c>
      <c r="C11" s="418"/>
      <c r="D11" s="418"/>
      <c r="E11" s="418"/>
      <c r="F11" s="418"/>
      <c r="G11" s="418"/>
      <c r="H11" s="418"/>
      <c r="I11" s="418"/>
    </row>
    <row r="12" spans="1:12" s="86" customFormat="1" ht="35.25" customHeight="1">
      <c r="B12" s="418" t="s">
        <v>98</v>
      </c>
      <c r="C12" s="418"/>
      <c r="D12" s="418"/>
      <c r="E12" s="418"/>
      <c r="F12" s="418"/>
      <c r="G12" s="418"/>
      <c r="H12" s="418"/>
      <c r="I12" s="87"/>
    </row>
    <row r="13" spans="1:12" s="85" customFormat="1" ht="18.75"/>
    <row r="14" spans="1:12" s="85" customFormat="1" ht="18.75">
      <c r="B14" s="90"/>
      <c r="C14" s="90"/>
      <c r="D14" s="90"/>
      <c r="E14" s="90"/>
      <c r="F14" s="90"/>
      <c r="G14" s="90"/>
      <c r="H14" s="90"/>
      <c r="I14" s="90"/>
      <c r="J14" s="90"/>
    </row>
    <row r="15" spans="1:12" s="85" customFormat="1" ht="18.75">
      <c r="B15" s="90"/>
      <c r="C15" s="90"/>
      <c r="D15" s="90"/>
      <c r="E15" s="90"/>
      <c r="F15" s="90"/>
      <c r="G15" s="90"/>
      <c r="H15" s="90"/>
      <c r="I15" s="90"/>
      <c r="J15" s="90"/>
    </row>
    <row r="16" spans="1:12" ht="37.5" customHeight="1">
      <c r="B16" s="1"/>
      <c r="C16" s="103"/>
      <c r="D16" s="427" t="str">
        <f>표준계약서!A30</f>
        <v>2026년  9월  3일</v>
      </c>
      <c r="E16" s="427"/>
      <c r="F16" s="427"/>
      <c r="G16" s="103"/>
      <c r="H16" s="104"/>
      <c r="I16" s="91"/>
      <c r="J16" s="91"/>
      <c r="K16" s="25"/>
      <c r="L16" s="25"/>
    </row>
    <row r="17" spans="1:12" ht="28.5" customHeight="1">
      <c r="B17" s="1"/>
      <c r="C17" s="92"/>
      <c r="D17" s="105"/>
      <c r="E17" s="105"/>
      <c r="F17" s="105"/>
      <c r="G17" s="105"/>
      <c r="H17" s="104"/>
      <c r="I17" s="91"/>
      <c r="J17" s="91"/>
      <c r="K17" s="25"/>
      <c r="L17" s="25"/>
    </row>
    <row r="18" spans="1:12" ht="29.25" customHeight="1">
      <c r="B18" s="9"/>
      <c r="C18" s="419" t="s">
        <v>94</v>
      </c>
      <c r="D18" s="419"/>
      <c r="E18" s="419" t="str">
        <f>표준계약서!M2</f>
        <v>주식회사 한국건설</v>
      </c>
      <c r="F18" s="419"/>
      <c r="G18" s="419"/>
      <c r="H18" s="419"/>
      <c r="I18" s="91"/>
      <c r="J18" s="91"/>
      <c r="K18" s="25"/>
      <c r="L18" s="25"/>
    </row>
    <row r="19" spans="1:12" ht="29.25" customHeight="1">
      <c r="B19" s="9"/>
      <c r="C19" s="419" t="s">
        <v>95</v>
      </c>
      <c r="D19" s="419"/>
      <c r="E19" s="419" t="str">
        <f>표준계약서!M3</f>
        <v>강릉시 명륜로 121번길1</v>
      </c>
      <c r="F19" s="419"/>
      <c r="G19" s="419"/>
      <c r="H19" s="419"/>
      <c r="I19" s="91"/>
      <c r="J19" s="91"/>
      <c r="K19" s="25"/>
      <c r="L19" s="25"/>
    </row>
    <row r="20" spans="1:12" ht="29.25" customHeight="1">
      <c r="B20" s="9"/>
      <c r="C20" s="419" t="s">
        <v>96</v>
      </c>
      <c r="D20" s="419"/>
      <c r="E20" s="419" t="str">
        <f>표준계약서!M4&amp;"  "&amp;  "("&amp;"인"&amp;")"</f>
        <v>허소현  (인)</v>
      </c>
      <c r="F20" s="419"/>
      <c r="G20" s="419"/>
      <c r="H20" s="419"/>
      <c r="I20" s="91"/>
      <c r="J20" s="91"/>
      <c r="K20" s="25"/>
      <c r="L20" s="25"/>
    </row>
    <row r="21" spans="1:12" ht="36" customHeight="1">
      <c r="B21" s="3"/>
      <c r="C21" s="3"/>
      <c r="D21" s="3"/>
      <c r="E21" s="3"/>
      <c r="F21" s="3"/>
      <c r="G21" s="3"/>
      <c r="H21" s="3"/>
      <c r="I21" s="3"/>
      <c r="J21" s="3"/>
    </row>
    <row r="22" spans="1:12">
      <c r="B22" s="3"/>
      <c r="C22" s="3"/>
      <c r="D22" s="3"/>
      <c r="E22" s="3"/>
      <c r="F22" s="3"/>
      <c r="G22" s="3"/>
      <c r="H22" s="3"/>
      <c r="I22" s="3"/>
      <c r="J22" s="3"/>
    </row>
    <row r="23" spans="1:12">
      <c r="B23" s="3"/>
      <c r="C23" s="3"/>
      <c r="D23" s="3"/>
      <c r="E23" s="3"/>
      <c r="F23" s="3"/>
      <c r="G23" s="3"/>
      <c r="H23" s="3"/>
      <c r="I23" s="3"/>
      <c r="J23" s="3"/>
    </row>
    <row r="24" spans="1:12" ht="20.25">
      <c r="A24" s="420" t="str">
        <f>표준계약서!B32</f>
        <v>강원특별자치도 감자종자진흥원 재무관</v>
      </c>
      <c r="B24" s="420"/>
      <c r="C24" s="420"/>
      <c r="D24" s="95"/>
      <c r="E24" s="3"/>
      <c r="F24" s="3"/>
      <c r="G24" s="3"/>
      <c r="H24" s="3"/>
      <c r="I24" s="3"/>
      <c r="J24" s="3"/>
    </row>
    <row r="25" spans="1:12">
      <c r="B25" s="3"/>
      <c r="C25" s="3"/>
      <c r="D25" s="3"/>
      <c r="E25" s="3"/>
      <c r="F25" s="3"/>
      <c r="G25" s="3"/>
      <c r="H25" s="3"/>
      <c r="I25" s="3"/>
      <c r="J25" s="3"/>
    </row>
    <row r="26" spans="1:12">
      <c r="B26" s="3"/>
      <c r="C26" s="3"/>
      <c r="D26" s="3"/>
      <c r="E26" s="3"/>
      <c r="F26" s="3"/>
      <c r="G26" s="3"/>
      <c r="H26" s="3"/>
      <c r="I26" s="3"/>
      <c r="J26" s="3"/>
    </row>
    <row r="27" spans="1:12">
      <c r="B27" s="3"/>
      <c r="C27" s="3"/>
      <c r="D27" s="3"/>
      <c r="E27" s="3"/>
      <c r="F27" s="3"/>
      <c r="G27" s="3"/>
      <c r="H27" s="3"/>
      <c r="I27" s="3"/>
      <c r="J27" s="3"/>
    </row>
    <row r="28" spans="1:12">
      <c r="B28" s="3"/>
      <c r="C28" s="3"/>
      <c r="D28" s="3"/>
      <c r="E28" s="3"/>
      <c r="F28" s="3"/>
      <c r="G28" s="3"/>
      <c r="H28" s="3"/>
      <c r="I28" s="3"/>
      <c r="J28" s="3"/>
    </row>
  </sheetData>
  <mergeCells count="19">
    <mergeCell ref="A2:I2"/>
    <mergeCell ref="A24:C24"/>
    <mergeCell ref="C4:I4"/>
    <mergeCell ref="B9:C9"/>
    <mergeCell ref="B5:B7"/>
    <mergeCell ref="D9:H9"/>
    <mergeCell ref="D16:F16"/>
    <mergeCell ref="C18:D18"/>
    <mergeCell ref="B10:I10"/>
    <mergeCell ref="B12:H12"/>
    <mergeCell ref="D5:I5"/>
    <mergeCell ref="D6:I6"/>
    <mergeCell ref="D7:I7"/>
    <mergeCell ref="B11:I11"/>
    <mergeCell ref="C19:D19"/>
    <mergeCell ref="C20:D20"/>
    <mergeCell ref="E18:H18"/>
    <mergeCell ref="E19:H19"/>
    <mergeCell ref="E20:H20"/>
  </mergeCells>
  <phoneticPr fontId="2" type="noConversion"/>
  <pageMargins left="0.25" right="0.25"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21"/>
  <sheetViews>
    <sheetView workbookViewId="0">
      <selection activeCell="G1" sqref="G1:U2"/>
    </sheetView>
  </sheetViews>
  <sheetFormatPr defaultRowHeight="13.5"/>
  <cols>
    <col min="1" max="27" width="3.33203125" customWidth="1"/>
  </cols>
  <sheetData>
    <row r="1" spans="1:27" ht="39.950000000000003" customHeight="1">
      <c r="A1" s="439"/>
      <c r="B1" s="440"/>
      <c r="C1" s="440"/>
      <c r="D1" s="440"/>
      <c r="E1" s="440"/>
      <c r="F1" s="440"/>
      <c r="G1" s="443" t="s">
        <v>178</v>
      </c>
      <c r="H1" s="443"/>
      <c r="I1" s="443"/>
      <c r="J1" s="443"/>
      <c r="K1" s="443"/>
      <c r="L1" s="443"/>
      <c r="M1" s="443"/>
      <c r="N1" s="443"/>
      <c r="O1" s="443"/>
      <c r="P1" s="443"/>
      <c r="Q1" s="443"/>
      <c r="R1" s="443"/>
      <c r="S1" s="443"/>
      <c r="T1" s="443"/>
      <c r="U1" s="443"/>
      <c r="V1" s="440"/>
      <c r="W1" s="440"/>
      <c r="X1" s="440"/>
      <c r="Y1" s="440"/>
      <c r="Z1" s="440"/>
      <c r="AA1" s="445"/>
    </row>
    <row r="2" spans="1:27" ht="39.950000000000003" customHeight="1">
      <c r="A2" s="441"/>
      <c r="B2" s="442"/>
      <c r="C2" s="442"/>
      <c r="D2" s="442"/>
      <c r="E2" s="442"/>
      <c r="F2" s="442"/>
      <c r="G2" s="444"/>
      <c r="H2" s="444"/>
      <c r="I2" s="444"/>
      <c r="J2" s="444"/>
      <c r="K2" s="444"/>
      <c r="L2" s="444"/>
      <c r="M2" s="444"/>
      <c r="N2" s="444"/>
      <c r="O2" s="444"/>
      <c r="P2" s="444"/>
      <c r="Q2" s="444"/>
      <c r="R2" s="444"/>
      <c r="S2" s="444"/>
      <c r="T2" s="444"/>
      <c r="U2" s="444"/>
      <c r="V2" s="442"/>
      <c r="W2" s="442"/>
      <c r="X2" s="442"/>
      <c r="Y2" s="442"/>
      <c r="Z2" s="442"/>
      <c r="AA2" s="446"/>
    </row>
    <row r="3" spans="1:27" ht="39.950000000000003" customHeight="1">
      <c r="A3" s="447" t="s">
        <v>179</v>
      </c>
      <c r="B3" s="448"/>
      <c r="C3" s="448"/>
      <c r="D3" s="449"/>
      <c r="E3" s="449"/>
      <c r="F3" s="145"/>
      <c r="G3" s="450" t="str">
        <f>표준계약서!M7</f>
        <v>2026년 감자종자진흥원 횡계저장고 소방펌프실 단열 공사</v>
      </c>
      <c r="H3" s="450"/>
      <c r="I3" s="450"/>
      <c r="J3" s="450"/>
      <c r="K3" s="450"/>
      <c r="L3" s="450"/>
      <c r="M3" s="450"/>
      <c r="N3" s="450"/>
      <c r="O3" s="450"/>
      <c r="P3" s="450"/>
      <c r="Q3" s="450"/>
      <c r="R3" s="450"/>
      <c r="S3" s="450"/>
      <c r="T3" s="450"/>
      <c r="U3" s="450"/>
      <c r="V3" s="450"/>
      <c r="W3" s="450"/>
      <c r="X3" s="450"/>
      <c r="Y3" s="450"/>
      <c r="Z3" s="450"/>
      <c r="AA3" s="451"/>
    </row>
    <row r="4" spans="1:27" ht="39.950000000000003" customHeight="1">
      <c r="A4" s="434" t="s">
        <v>180</v>
      </c>
      <c r="B4" s="435"/>
      <c r="C4" s="435"/>
      <c r="D4" s="436"/>
      <c r="E4" s="436"/>
      <c r="F4" s="146"/>
      <c r="G4" s="189" t="s">
        <v>198</v>
      </c>
      <c r="H4" s="453">
        <f>표준계약서!M9</f>
        <v>53300000</v>
      </c>
      <c r="I4" s="453"/>
      <c r="J4" s="453"/>
      <c r="K4" s="453"/>
      <c r="L4" s="453"/>
      <c r="M4" s="453"/>
      <c r="N4" s="453"/>
      <c r="O4" s="189" t="s">
        <v>199</v>
      </c>
      <c r="P4" s="452" t="str">
        <f>"("&amp;CONCATENATE("금",NUMBERSTRING(H4,1), "원")&amp;")"</f>
        <v>(금오천삼백삼십만원)</v>
      </c>
      <c r="Q4" s="452"/>
      <c r="R4" s="452"/>
      <c r="S4" s="452"/>
      <c r="T4" s="452"/>
      <c r="U4" s="452"/>
      <c r="V4" s="452"/>
      <c r="W4" s="452"/>
      <c r="X4" s="452"/>
      <c r="Y4" s="452"/>
      <c r="Z4" s="147"/>
      <c r="AA4" s="148"/>
    </row>
    <row r="5" spans="1:27" ht="39.950000000000003" hidden="1" customHeight="1">
      <c r="A5" s="454" t="s">
        <v>181</v>
      </c>
      <c r="B5" s="455"/>
      <c r="C5" s="455"/>
      <c r="D5" s="455"/>
      <c r="E5" s="456"/>
      <c r="F5" s="149"/>
      <c r="G5" s="460">
        <v>2024</v>
      </c>
      <c r="H5" s="460"/>
      <c r="I5" s="150" t="s">
        <v>182</v>
      </c>
      <c r="J5" s="150">
        <v>7</v>
      </c>
      <c r="K5" s="150" t="s">
        <v>183</v>
      </c>
      <c r="L5" s="150">
        <v>26</v>
      </c>
      <c r="M5" s="151" t="s">
        <v>184</v>
      </c>
      <c r="N5" s="152"/>
      <c r="O5" s="153"/>
      <c r="P5" s="461" t="s">
        <v>185</v>
      </c>
      <c r="Q5" s="452"/>
      <c r="R5" s="452"/>
      <c r="S5" s="462"/>
      <c r="T5" s="463">
        <v>2025</v>
      </c>
      <c r="U5" s="464"/>
      <c r="V5" s="154" t="s">
        <v>186</v>
      </c>
      <c r="W5" s="151">
        <v>7</v>
      </c>
      <c r="X5" s="151" t="s">
        <v>187</v>
      </c>
      <c r="Y5" s="151">
        <v>26</v>
      </c>
      <c r="Z5" s="151" t="s">
        <v>188</v>
      </c>
      <c r="AA5" s="155"/>
    </row>
    <row r="6" spans="1:27" ht="39.950000000000003" customHeight="1">
      <c r="A6" s="457"/>
      <c r="B6" s="458"/>
      <c r="C6" s="458"/>
      <c r="D6" s="458"/>
      <c r="E6" s="459"/>
      <c r="F6" s="461" t="s">
        <v>220</v>
      </c>
      <c r="G6" s="452"/>
      <c r="H6" s="452"/>
      <c r="I6" s="452"/>
      <c r="J6" s="452"/>
      <c r="K6" s="452"/>
      <c r="L6" s="452"/>
      <c r="M6" s="452"/>
      <c r="N6" s="452"/>
      <c r="O6" s="452"/>
      <c r="P6" s="452"/>
      <c r="Q6" s="452"/>
      <c r="R6" s="452"/>
      <c r="S6" s="452"/>
      <c r="T6" s="452"/>
      <c r="U6" s="452"/>
      <c r="V6" s="452"/>
      <c r="W6" s="452"/>
      <c r="X6" s="452"/>
      <c r="Y6" s="452"/>
      <c r="Z6" s="452"/>
      <c r="AA6" s="465"/>
    </row>
    <row r="7" spans="1:27" ht="39.950000000000003" customHeight="1">
      <c r="A7" s="434" t="s">
        <v>189</v>
      </c>
      <c r="B7" s="435"/>
      <c r="C7" s="435"/>
      <c r="D7" s="436"/>
      <c r="E7" s="436"/>
      <c r="F7" s="156"/>
      <c r="G7" s="437">
        <f>H4*2%</f>
        <v>1066000</v>
      </c>
      <c r="H7" s="437"/>
      <c r="I7" s="437"/>
      <c r="J7" s="437"/>
      <c r="K7" s="437"/>
      <c r="L7" s="437"/>
      <c r="M7" s="437"/>
      <c r="N7" s="437"/>
      <c r="O7" s="437"/>
      <c r="P7" s="438" t="str">
        <f>"("&amp;CONCATENATE("금",NUMBERSTRING(G7,1), "원")&amp;")"</f>
        <v>(금일백육만육천원)</v>
      </c>
      <c r="Q7" s="438"/>
      <c r="R7" s="438"/>
      <c r="S7" s="438"/>
      <c r="T7" s="438"/>
      <c r="U7" s="438"/>
      <c r="V7" s="438"/>
      <c r="W7" s="438"/>
      <c r="X7" s="438"/>
      <c r="Y7" s="438"/>
      <c r="Z7" s="157"/>
      <c r="AA7" s="158"/>
    </row>
    <row r="8" spans="1:27" ht="39.950000000000003" customHeight="1">
      <c r="A8" s="159"/>
      <c r="B8" s="160"/>
      <c r="C8" s="160"/>
      <c r="D8" s="160"/>
      <c r="E8" s="160"/>
      <c r="F8" s="161"/>
      <c r="G8" s="160"/>
      <c r="H8" s="160"/>
      <c r="I8" s="160"/>
      <c r="J8" s="160"/>
      <c r="K8" s="160"/>
      <c r="L8" s="160"/>
      <c r="M8" s="160"/>
      <c r="N8" s="160"/>
      <c r="O8" s="160"/>
      <c r="P8" s="160"/>
      <c r="Q8" s="160"/>
      <c r="R8" s="160"/>
      <c r="S8" s="160"/>
      <c r="T8" s="160"/>
      <c r="U8" s="160"/>
      <c r="V8" s="160"/>
      <c r="W8" s="160"/>
      <c r="X8" s="160"/>
      <c r="Y8" s="160"/>
      <c r="Z8" s="160"/>
      <c r="AA8" s="162"/>
    </row>
    <row r="9" spans="1:27" ht="39.950000000000003" customHeight="1">
      <c r="A9" s="163"/>
      <c r="B9" s="164"/>
      <c r="C9" s="471" t="s">
        <v>207</v>
      </c>
      <c r="D9" s="471"/>
      <c r="E9" s="471"/>
      <c r="F9" s="471"/>
      <c r="G9" s="471"/>
      <c r="H9" s="471"/>
      <c r="I9" s="471"/>
      <c r="J9" s="471"/>
      <c r="K9" s="471"/>
      <c r="L9" s="471"/>
      <c r="M9" s="471"/>
      <c r="N9" s="471"/>
      <c r="O9" s="471"/>
      <c r="P9" s="471"/>
      <c r="Q9" s="471"/>
      <c r="R9" s="471"/>
      <c r="S9" s="471"/>
      <c r="T9" s="471"/>
      <c r="U9" s="471"/>
      <c r="V9" s="471"/>
      <c r="W9" s="471"/>
      <c r="X9" s="471"/>
      <c r="Y9" s="471"/>
      <c r="Z9" s="164"/>
      <c r="AA9" s="165"/>
    </row>
    <row r="10" spans="1:27" ht="39.950000000000003" customHeight="1">
      <c r="A10" s="163"/>
      <c r="B10" s="164"/>
      <c r="C10" s="471"/>
      <c r="D10" s="471"/>
      <c r="E10" s="471"/>
      <c r="F10" s="471"/>
      <c r="G10" s="471"/>
      <c r="H10" s="471"/>
      <c r="I10" s="471"/>
      <c r="J10" s="471"/>
      <c r="K10" s="471"/>
      <c r="L10" s="471"/>
      <c r="M10" s="471"/>
      <c r="N10" s="471"/>
      <c r="O10" s="471"/>
      <c r="P10" s="471"/>
      <c r="Q10" s="471"/>
      <c r="R10" s="471"/>
      <c r="S10" s="471"/>
      <c r="T10" s="471"/>
      <c r="U10" s="471"/>
      <c r="V10" s="471"/>
      <c r="W10" s="471"/>
      <c r="X10" s="471"/>
      <c r="Y10" s="471"/>
      <c r="Z10" s="164"/>
      <c r="AA10" s="165"/>
    </row>
    <row r="11" spans="1:27" ht="39.950000000000003" customHeight="1">
      <c r="A11" s="163"/>
      <c r="B11" s="164"/>
      <c r="C11" s="471"/>
      <c r="D11" s="471"/>
      <c r="E11" s="471"/>
      <c r="F11" s="471"/>
      <c r="G11" s="471"/>
      <c r="H11" s="471"/>
      <c r="I11" s="471"/>
      <c r="J11" s="471"/>
      <c r="K11" s="471"/>
      <c r="L11" s="471"/>
      <c r="M11" s="471"/>
      <c r="N11" s="471"/>
      <c r="O11" s="471"/>
      <c r="P11" s="471"/>
      <c r="Q11" s="471"/>
      <c r="R11" s="471"/>
      <c r="S11" s="471"/>
      <c r="T11" s="471"/>
      <c r="U11" s="471"/>
      <c r="V11" s="471"/>
      <c r="W11" s="471"/>
      <c r="X11" s="471"/>
      <c r="Y11" s="471"/>
      <c r="Z11" s="164"/>
      <c r="AA11" s="165"/>
    </row>
    <row r="12" spans="1:27" ht="39.950000000000003" customHeight="1">
      <c r="A12" s="163"/>
      <c r="B12" s="164"/>
      <c r="C12" s="471"/>
      <c r="D12" s="471"/>
      <c r="E12" s="471"/>
      <c r="F12" s="471"/>
      <c r="G12" s="471"/>
      <c r="H12" s="471"/>
      <c r="I12" s="471"/>
      <c r="J12" s="471"/>
      <c r="K12" s="471"/>
      <c r="L12" s="471"/>
      <c r="M12" s="471"/>
      <c r="N12" s="471"/>
      <c r="O12" s="471"/>
      <c r="P12" s="471"/>
      <c r="Q12" s="471"/>
      <c r="R12" s="471"/>
      <c r="S12" s="471"/>
      <c r="T12" s="471"/>
      <c r="U12" s="471"/>
      <c r="V12" s="471"/>
      <c r="W12" s="471"/>
      <c r="X12" s="471"/>
      <c r="Y12" s="471"/>
      <c r="Z12" s="164"/>
      <c r="AA12" s="165"/>
    </row>
    <row r="13" spans="1:27" ht="39.950000000000003" customHeight="1">
      <c r="A13" s="163"/>
      <c r="B13" s="164"/>
      <c r="C13" s="166"/>
      <c r="D13" s="166"/>
      <c r="E13" s="166"/>
      <c r="F13" s="166"/>
      <c r="G13" s="166"/>
      <c r="H13" s="166"/>
      <c r="I13" s="166"/>
      <c r="J13" s="166"/>
      <c r="K13" s="166"/>
      <c r="L13" s="166"/>
      <c r="M13" s="166"/>
      <c r="N13" s="166"/>
      <c r="O13" s="166"/>
      <c r="P13" s="166"/>
      <c r="Q13" s="166"/>
      <c r="R13" s="166"/>
      <c r="S13" s="166"/>
      <c r="T13" s="166"/>
      <c r="U13" s="166"/>
      <c r="V13" s="166"/>
      <c r="W13" s="166"/>
      <c r="X13" s="166"/>
      <c r="Y13" s="166"/>
      <c r="Z13" s="164"/>
      <c r="AA13" s="165"/>
    </row>
    <row r="14" spans="1:27" ht="39.950000000000003" customHeight="1">
      <c r="A14" s="163"/>
      <c r="B14" s="167"/>
      <c r="C14" s="472" t="s">
        <v>221</v>
      </c>
      <c r="D14" s="472"/>
      <c r="E14" s="472"/>
      <c r="F14" s="472"/>
      <c r="G14" s="472"/>
      <c r="H14" s="472"/>
      <c r="I14" s="472"/>
      <c r="J14" s="472"/>
      <c r="K14" s="472"/>
      <c r="L14" s="472"/>
      <c r="M14" s="472"/>
      <c r="N14" s="472"/>
      <c r="O14" s="472"/>
      <c r="P14" s="472"/>
      <c r="Q14" s="472"/>
      <c r="R14" s="472"/>
      <c r="S14" s="472"/>
      <c r="T14" s="472"/>
      <c r="U14" s="472"/>
      <c r="V14" s="472"/>
      <c r="W14" s="472"/>
      <c r="X14" s="472"/>
      <c r="Y14" s="472"/>
      <c r="Z14" s="167"/>
      <c r="AA14" s="165"/>
    </row>
    <row r="15" spans="1:27" ht="39.950000000000003" customHeight="1">
      <c r="A15" s="163"/>
      <c r="B15" s="167"/>
      <c r="C15" s="167"/>
      <c r="D15" s="167"/>
      <c r="E15" s="167"/>
      <c r="F15" s="167"/>
      <c r="G15" s="167"/>
      <c r="H15" s="167"/>
      <c r="I15" s="167"/>
      <c r="J15" s="167"/>
      <c r="K15" s="167"/>
      <c r="L15" s="168"/>
      <c r="M15" s="168"/>
      <c r="N15" s="169"/>
      <c r="O15" s="170"/>
      <c r="P15" s="171"/>
      <c r="Q15" s="169"/>
      <c r="S15" s="172"/>
      <c r="T15" s="172"/>
      <c r="U15" s="169"/>
      <c r="V15" s="167"/>
      <c r="W15" s="167"/>
      <c r="X15" s="167"/>
      <c r="Y15" s="167"/>
      <c r="Z15" s="167"/>
      <c r="AA15" s="165"/>
    </row>
    <row r="16" spans="1:27" ht="39.950000000000003" customHeight="1">
      <c r="A16" s="173"/>
      <c r="B16" s="174"/>
      <c r="C16" s="174"/>
      <c r="D16" s="174"/>
      <c r="E16" s="174"/>
      <c r="F16" s="174"/>
      <c r="G16" s="174"/>
      <c r="H16" s="466" t="s">
        <v>145</v>
      </c>
      <c r="I16" s="466"/>
      <c r="J16" s="466"/>
      <c r="K16" s="175" t="s">
        <v>190</v>
      </c>
      <c r="L16" s="176"/>
      <c r="M16" s="473"/>
      <c r="N16" s="473"/>
      <c r="O16" s="473"/>
      <c r="P16" s="473"/>
      <c r="Q16" s="473"/>
      <c r="R16" s="473"/>
      <c r="S16" s="473"/>
      <c r="T16" s="473"/>
      <c r="U16" s="177"/>
      <c r="V16" s="177"/>
      <c r="W16" s="177"/>
      <c r="X16" s="177"/>
      <c r="Y16" s="177"/>
      <c r="Z16" s="178"/>
      <c r="AA16" s="179"/>
    </row>
    <row r="17" spans="1:27" ht="39.950000000000003" customHeight="1">
      <c r="A17" s="173"/>
      <c r="B17" s="174"/>
      <c r="C17" s="174"/>
      <c r="D17" s="177"/>
      <c r="E17" s="177"/>
      <c r="F17" s="177"/>
      <c r="G17" s="174"/>
      <c r="H17" s="466" t="s">
        <v>191</v>
      </c>
      <c r="I17" s="466"/>
      <c r="J17" s="466"/>
      <c r="K17" s="175" t="s">
        <v>190</v>
      </c>
      <c r="L17" s="180"/>
      <c r="M17" s="467"/>
      <c r="N17" s="467"/>
      <c r="O17" s="467"/>
      <c r="P17" s="467"/>
      <c r="Q17" s="467"/>
      <c r="R17" s="467"/>
      <c r="S17" s="467"/>
      <c r="T17" s="467"/>
      <c r="U17" s="177"/>
      <c r="V17" s="177"/>
      <c r="W17" s="177"/>
      <c r="X17" s="177"/>
      <c r="Y17" s="177"/>
      <c r="Z17" s="178"/>
      <c r="AA17" s="179"/>
    </row>
    <row r="18" spans="1:27" ht="39.950000000000003" customHeight="1">
      <c r="A18" s="173"/>
      <c r="B18" s="174"/>
      <c r="C18" s="174"/>
      <c r="D18" s="177"/>
      <c r="E18" s="177"/>
      <c r="F18" s="177"/>
      <c r="G18" s="174"/>
      <c r="H18" s="466" t="s">
        <v>192</v>
      </c>
      <c r="I18" s="466"/>
      <c r="J18" s="466"/>
      <c r="K18" s="175" t="s">
        <v>190</v>
      </c>
      <c r="L18" s="180"/>
      <c r="M18" s="467"/>
      <c r="N18" s="467"/>
      <c r="O18" s="467"/>
      <c r="P18" s="467"/>
      <c r="Q18" s="467"/>
      <c r="R18" s="467"/>
      <c r="S18" s="180"/>
      <c r="T18" s="175" t="s">
        <v>193</v>
      </c>
      <c r="U18" s="177"/>
      <c r="V18" s="177"/>
      <c r="W18" s="177"/>
      <c r="X18" s="177"/>
      <c r="Y18" s="177"/>
      <c r="Z18" s="178"/>
      <c r="AA18" s="179"/>
    </row>
    <row r="19" spans="1:27" ht="39.950000000000003" customHeight="1">
      <c r="A19" s="173"/>
      <c r="B19" s="174"/>
      <c r="C19" s="174"/>
      <c r="D19" s="177"/>
      <c r="E19" s="177"/>
      <c r="F19" s="177"/>
      <c r="G19" s="174"/>
      <c r="H19" s="181"/>
      <c r="I19" s="181"/>
      <c r="J19" s="181"/>
      <c r="K19" s="182"/>
      <c r="L19" s="181"/>
      <c r="M19" s="181"/>
      <c r="N19" s="181"/>
      <c r="O19" s="181"/>
      <c r="P19" s="181"/>
      <c r="Q19" s="181"/>
      <c r="R19" s="177"/>
      <c r="S19" s="177"/>
      <c r="T19" s="183"/>
      <c r="U19" s="177"/>
      <c r="V19" s="177"/>
      <c r="W19" s="177"/>
      <c r="X19" s="177"/>
      <c r="Y19" s="177"/>
      <c r="Z19" s="178"/>
      <c r="AA19" s="179"/>
    </row>
    <row r="20" spans="1:27" ht="39.950000000000003" customHeight="1">
      <c r="A20" s="173"/>
      <c r="B20" s="468" t="s">
        <v>194</v>
      </c>
      <c r="C20" s="468"/>
      <c r="D20" s="468"/>
      <c r="E20" s="468"/>
      <c r="F20" s="468"/>
      <c r="G20" s="468"/>
      <c r="H20" s="468"/>
      <c r="I20" s="468"/>
      <c r="J20" s="469"/>
      <c r="K20" s="469"/>
      <c r="L20" s="469"/>
      <c r="M20" s="470" t="s">
        <v>195</v>
      </c>
      <c r="N20" s="470"/>
      <c r="O20" s="470"/>
      <c r="S20" s="174"/>
      <c r="T20" s="174"/>
      <c r="U20" s="174"/>
      <c r="V20" s="174"/>
      <c r="W20" s="174"/>
      <c r="X20" s="174"/>
      <c r="Y20" s="174"/>
      <c r="Z20" s="174"/>
      <c r="AA20" s="184"/>
    </row>
    <row r="21" spans="1:27" ht="39.950000000000003" customHeight="1">
      <c r="A21" s="185"/>
      <c r="B21" s="186"/>
      <c r="C21" s="186"/>
      <c r="D21" s="186"/>
      <c r="E21" s="186"/>
      <c r="F21" s="187"/>
      <c r="G21" s="186"/>
      <c r="H21" s="186"/>
      <c r="I21" s="186"/>
      <c r="J21" s="186"/>
      <c r="K21" s="186"/>
      <c r="L21" s="186"/>
      <c r="M21" s="186"/>
      <c r="N21" s="186"/>
      <c r="O21" s="186"/>
      <c r="P21" s="186"/>
      <c r="Q21" s="186"/>
      <c r="R21" s="186"/>
      <c r="S21" s="186"/>
      <c r="T21" s="186"/>
      <c r="U21" s="186"/>
      <c r="V21" s="186"/>
      <c r="W21" s="186"/>
      <c r="X21" s="186"/>
      <c r="Y21" s="186"/>
      <c r="Z21" s="186"/>
      <c r="AA21" s="188"/>
    </row>
  </sheetData>
  <mergeCells count="26">
    <mergeCell ref="H18:J18"/>
    <mergeCell ref="M18:R18"/>
    <mergeCell ref="B20:L20"/>
    <mergeCell ref="M20:O20"/>
    <mergeCell ref="C9:Y12"/>
    <mergeCell ref="C14:Y14"/>
    <mergeCell ref="H16:J16"/>
    <mergeCell ref="M16:T16"/>
    <mergeCell ref="H17:J17"/>
    <mergeCell ref="M17:T17"/>
    <mergeCell ref="A7:E7"/>
    <mergeCell ref="G7:O7"/>
    <mergeCell ref="P7:Y7"/>
    <mergeCell ref="A1:F2"/>
    <mergeCell ref="G1:U2"/>
    <mergeCell ref="V1:AA2"/>
    <mergeCell ref="A3:E3"/>
    <mergeCell ref="G3:AA3"/>
    <mergeCell ref="A4:E4"/>
    <mergeCell ref="P4:Y4"/>
    <mergeCell ref="H4:N4"/>
    <mergeCell ref="A5:E6"/>
    <mergeCell ref="G5:H5"/>
    <mergeCell ref="P5:S5"/>
    <mergeCell ref="T5:U5"/>
    <mergeCell ref="F6:AA6"/>
  </mergeCells>
  <phoneticPr fontId="2" type="noConversion"/>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10</vt:i4>
      </vt:variant>
      <vt:variant>
        <vt:lpstr>이름이 지정된 범위</vt:lpstr>
      </vt:variant>
      <vt:variant>
        <vt:i4>5</vt:i4>
      </vt:variant>
    </vt:vector>
  </HeadingPairs>
  <TitlesOfParts>
    <vt:vector size="15" baseType="lpstr">
      <vt:lpstr>표준계약서</vt:lpstr>
      <vt:lpstr>계약보증금지급각서</vt:lpstr>
      <vt:lpstr>용역계약 조건 및 유의서</vt:lpstr>
      <vt:lpstr>청렴계약이행각서</vt:lpstr>
      <vt:lpstr>수의계약각서</vt:lpstr>
      <vt:lpstr>수의계약체결제한 여부 확인서</vt:lpstr>
      <vt:lpstr>임금지급서약서</vt:lpstr>
      <vt:lpstr>안전보건관리 준수 서약서</vt:lpstr>
      <vt:lpstr>사용인감계</vt:lpstr>
      <vt:lpstr>하자보증지급각서</vt:lpstr>
      <vt:lpstr>계약보증금지급각서!Print_Area</vt:lpstr>
      <vt:lpstr>'안전보건관리 준수 서약서'!Print_Area</vt:lpstr>
      <vt:lpstr>'용역계약 조건 및 유의서'!Print_Area</vt:lpstr>
      <vt:lpstr>임금지급서약서!Print_Area</vt:lpstr>
      <vt:lpstr>표준계약서!Print_Area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OWNER</cp:lastModifiedBy>
  <cp:lastPrinted>2025-06-17T00:10:17Z</cp:lastPrinted>
  <dcterms:created xsi:type="dcterms:W3CDTF">2009-11-07T09:44:12Z</dcterms:created>
  <dcterms:modified xsi:type="dcterms:W3CDTF">2026-09-02T01:04:28Z</dcterms:modified>
</cp:coreProperties>
</file>